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F275" i="9" s="1"/>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B268" i="9" s="1"/>
  <c r="E268" i="9"/>
  <c r="M267" i="9"/>
  <c r="L267" i="9"/>
  <c r="F267" i="9" s="1"/>
  <c r="B267" i="9" s="1"/>
  <c r="E267" i="9"/>
  <c r="M266" i="9"/>
  <c r="L266" i="9"/>
  <c r="F266" i="9" s="1"/>
  <c r="E266" i="9"/>
  <c r="M265" i="9"/>
  <c r="L265" i="9"/>
  <c r="F265" i="9"/>
  <c r="B265" i="9" s="1"/>
  <c r="E265" i="9"/>
  <c r="M264" i="9"/>
  <c r="L264" i="9"/>
  <c r="F264" i="9" s="1"/>
  <c r="B264" i="9" s="1"/>
  <c r="E264" i="9"/>
  <c r="M263" i="9"/>
  <c r="F263" i="9" s="1"/>
  <c r="B263" i="9" s="1"/>
  <c r="L263" i="9"/>
  <c r="E263" i="9"/>
  <c r="M262" i="9"/>
  <c r="L262" i="9"/>
  <c r="F262" i="9" s="1"/>
  <c r="E262" i="9"/>
  <c r="M261" i="9"/>
  <c r="L261" i="9"/>
  <c r="F261" i="9"/>
  <c r="B261" i="9" s="1"/>
  <c r="E261" i="9"/>
  <c r="M260" i="9"/>
  <c r="L260" i="9"/>
  <c r="F260" i="9" s="1"/>
  <c r="B260" i="9" s="1"/>
  <c r="E260" i="9"/>
  <c r="M259" i="9"/>
  <c r="L259" i="9"/>
  <c r="F259" i="9" s="1"/>
  <c r="B259" i="9" s="1"/>
  <c r="E259" i="9"/>
  <c r="M258" i="9"/>
  <c r="L258" i="9"/>
  <c r="F258" i="9"/>
  <c r="E258" i="9"/>
  <c r="B258" i="9" s="1"/>
  <c r="M257" i="9"/>
  <c r="L257" i="9"/>
  <c r="F257" i="9"/>
  <c r="E257" i="9"/>
  <c r="B257" i="9" s="1"/>
  <c r="M256" i="9"/>
  <c r="L256" i="9"/>
  <c r="F256" i="9" s="1"/>
  <c r="B256" i="9" s="1"/>
  <c r="E256" i="9"/>
  <c r="M255" i="9"/>
  <c r="L255" i="9"/>
  <c r="F255" i="9" s="1"/>
  <c r="B255" i="9" s="1"/>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s="1"/>
  <c r="E245" i="9"/>
  <c r="M244" i="9"/>
  <c r="L244" i="9"/>
  <c r="F244" i="9" s="1"/>
  <c r="B244" i="9" s="1"/>
  <c r="E244" i="9"/>
  <c r="M243" i="9"/>
  <c r="L243" i="9"/>
  <c r="F243" i="9" s="1"/>
  <c r="B243" i="9" s="1"/>
  <c r="E243" i="9"/>
  <c r="M242" i="9"/>
  <c r="L242" i="9"/>
  <c r="F242" i="9"/>
  <c r="E242" i="9"/>
  <c r="B242" i="9" s="1"/>
  <c r="M241" i="9"/>
  <c r="L241" i="9"/>
  <c r="F241" i="9" s="1"/>
  <c r="B241" i="9" s="1"/>
  <c r="E241" i="9"/>
  <c r="M240" i="9"/>
  <c r="L240" i="9"/>
  <c r="F240" i="9" s="1"/>
  <c r="B240" i="9" s="1"/>
  <c r="E240" i="9"/>
  <c r="M239" i="9"/>
  <c r="L239" i="9"/>
  <c r="F239" i="9" s="1"/>
  <c r="E239" i="9"/>
  <c r="B239" i="9" s="1"/>
  <c r="M238" i="9"/>
  <c r="L238" i="9"/>
  <c r="F238" i="9"/>
  <c r="E238" i="9"/>
  <c r="B238" i="9" s="1"/>
  <c r="M237" i="9"/>
  <c r="L237" i="9"/>
  <c r="F237" i="9" s="1"/>
  <c r="B237" i="9" s="1"/>
  <c r="E237" i="9"/>
  <c r="M236" i="9"/>
  <c r="L236" i="9"/>
  <c r="F236" i="9" s="1"/>
  <c r="B236" i="9" s="1"/>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s="1"/>
  <c r="E230" i="9"/>
  <c r="M229" i="9"/>
  <c r="L229" i="9"/>
  <c r="F229" i="9" s="1"/>
  <c r="B229" i="9" s="1"/>
  <c r="E229" i="9"/>
  <c r="M228" i="9"/>
  <c r="L228" i="9"/>
  <c r="F228" i="9" s="1"/>
  <c r="B228" i="9" s="1"/>
  <c r="E228" i="9"/>
  <c r="M227" i="9"/>
  <c r="F227" i="9" s="1"/>
  <c r="B227" i="9" s="1"/>
  <c r="L227" i="9"/>
  <c r="E227" i="9"/>
  <c r="M226" i="9"/>
  <c r="L226" i="9"/>
  <c r="E226" i="9"/>
  <c r="H225" i="9"/>
  <c r="G225" i="9"/>
  <c r="E225" i="9" s="1"/>
  <c r="B225" i="9" s="1"/>
  <c r="F225" i="9"/>
  <c r="M224" i="9"/>
  <c r="L224" i="9"/>
  <c r="F224" i="9" s="1"/>
  <c r="B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H44" i="9"/>
  <c r="E44" i="9" s="1"/>
  <c r="B44" i="9" s="1"/>
  <c r="G44" i="9"/>
  <c r="F44" i="9"/>
  <c r="H43" i="9"/>
  <c r="G43" i="9"/>
  <c r="F43" i="9"/>
  <c r="H42" i="9"/>
  <c r="G42" i="9"/>
  <c r="F42" i="9"/>
  <c r="H41" i="9"/>
  <c r="E41" i="9" s="1"/>
  <c r="B41" i="9" s="1"/>
  <c r="G41" i="9"/>
  <c r="F41" i="9"/>
  <c r="H40" i="9"/>
  <c r="G40" i="9"/>
  <c r="F40" i="9"/>
  <c r="H39" i="9"/>
  <c r="G39" i="9"/>
  <c r="F39" i="9"/>
  <c r="H38" i="9"/>
  <c r="G38" i="9"/>
  <c r="E38" i="9" s="1"/>
  <c r="B38" i="9" s="1"/>
  <c r="F38" i="9"/>
  <c r="H37" i="9"/>
  <c r="E37" i="9" s="1"/>
  <c r="B37" i="9" s="1"/>
  <c r="G37" i="9"/>
  <c r="F37" i="9"/>
  <c r="H36" i="9"/>
  <c r="G36" i="9"/>
  <c r="F36" i="9"/>
  <c r="E36" i="9"/>
  <c r="B36" i="9" s="1"/>
  <c r="H35" i="9"/>
  <c r="E35" i="9" s="1"/>
  <c r="B35" i="9" s="1"/>
  <c r="G35" i="9"/>
  <c r="F35" i="9"/>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E25" i="9" s="1"/>
  <c r="B25" i="9" s="1"/>
  <c r="G25" i="9"/>
  <c r="F25" i="9"/>
  <c r="H24" i="9"/>
  <c r="G24" i="9"/>
  <c r="F24" i="9"/>
  <c r="E24" i="9"/>
  <c r="B24" i="9" s="1"/>
  <c r="H23" i="9"/>
  <c r="G23" i="9"/>
  <c r="E23" i="9" s="1"/>
  <c r="F23" i="9"/>
  <c r="H22" i="9"/>
  <c r="G22" i="9"/>
  <c r="F22" i="9"/>
  <c r="H21" i="9"/>
  <c r="G21" i="9"/>
  <c r="F21" i="9"/>
  <c r="F20" i="9"/>
  <c r="F4" i="9"/>
  <c r="O3" i="9"/>
  <c r="G274" i="9" s="1"/>
  <c r="E274" i="9" s="1"/>
  <c r="B274" i="9" s="1"/>
  <c r="I3" i="9"/>
  <c r="H3" i="9"/>
  <c r="G3" i="9"/>
  <c r="D101" i="8"/>
  <c r="D95" i="8"/>
  <c r="D90" i="8"/>
  <c r="D85" i="8"/>
  <c r="D80" i="8"/>
  <c r="D75" i="8"/>
  <c r="D70" i="8"/>
  <c r="D65" i="8"/>
  <c r="D60" i="8"/>
  <c r="D55" i="8"/>
  <c r="D49" i="8" s="1"/>
  <c r="D43" i="8" s="1"/>
  <c r="I35" i="3" s="1"/>
  <c r="D50" i="8"/>
  <c r="D44" i="8"/>
  <c r="D36" i="8"/>
  <c r="D26" i="8"/>
  <c r="D24" i="8" s="1"/>
  <c r="C1499" i="1" s="1"/>
  <c r="D18" i="8"/>
  <c r="D8" i="8"/>
  <c r="D6" i="8" s="1"/>
  <c r="C1481" i="1" s="1"/>
  <c r="G1481" i="1" s="1"/>
  <c r="E44" i="7"/>
  <c r="D44" i="7"/>
  <c r="E39" i="7"/>
  <c r="D39" i="7"/>
  <c r="D38" i="7" s="1"/>
  <c r="H31" i="3" s="1"/>
  <c r="E38" i="7"/>
  <c r="E30" i="7"/>
  <c r="D30" i="7"/>
  <c r="E23" i="7"/>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I25" i="3"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E245" i="5" s="1"/>
  <c r="D246" i="5"/>
  <c r="F244" i="5"/>
  <c r="F243" i="5"/>
  <c r="E242" i="5"/>
  <c r="D242" i="5"/>
  <c r="F242" i="5" s="1"/>
  <c r="F241" i="5"/>
  <c r="F240"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E418" i="4"/>
  <c r="D418" i="4"/>
  <c r="E417" i="4"/>
  <c r="D417" i="4"/>
  <c r="D644" i="4" s="1"/>
  <c r="E416" i="4"/>
  <c r="E643" i="4"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59" i="1"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G1577" i="1" s="1"/>
  <c r="C1576" i="1"/>
  <c r="H1576" i="1" s="1"/>
  <c r="C1575" i="1"/>
  <c r="H1575" i="1" s="1"/>
  <c r="H1574" i="1"/>
  <c r="G1574" i="1"/>
  <c r="C1574" i="1"/>
  <c r="C1573" i="1"/>
  <c r="H1573" i="1" s="1"/>
  <c r="G1572" i="1"/>
  <c r="C1572" i="1"/>
  <c r="H1572" i="1" s="1"/>
  <c r="H1571" i="1"/>
  <c r="C1571" i="1"/>
  <c r="G1571" i="1" s="1"/>
  <c r="H1570" i="1"/>
  <c r="G1570" i="1"/>
  <c r="C1570" i="1"/>
  <c r="C1569" i="1"/>
  <c r="H1569" i="1" s="1"/>
  <c r="G1568" i="1"/>
  <c r="C1568" i="1"/>
  <c r="H1568" i="1" s="1"/>
  <c r="H1567" i="1"/>
  <c r="C1567" i="1"/>
  <c r="G1567" i="1" s="1"/>
  <c r="H1566" i="1"/>
  <c r="G1566" i="1"/>
  <c r="C1566" i="1"/>
  <c r="C1565" i="1"/>
  <c r="H1565" i="1" s="1"/>
  <c r="G1564" i="1"/>
  <c r="C1564" i="1"/>
  <c r="H1564" i="1" s="1"/>
  <c r="H1563" i="1"/>
  <c r="C1563" i="1"/>
  <c r="G1563" i="1" s="1"/>
  <c r="H1562" i="1"/>
  <c r="G1562" i="1"/>
  <c r="C1562" i="1"/>
  <c r="C1561" i="1"/>
  <c r="H1561" i="1" s="1"/>
  <c r="G1560" i="1"/>
  <c r="C1560" i="1"/>
  <c r="H1560" i="1" s="1"/>
  <c r="H1559" i="1"/>
  <c r="C1559" i="1"/>
  <c r="G1559" i="1" s="1"/>
  <c r="H1558" i="1"/>
  <c r="G1558" i="1"/>
  <c r="C1558" i="1"/>
  <c r="C1557" i="1"/>
  <c r="H1557" i="1" s="1"/>
  <c r="G1556" i="1"/>
  <c r="C1556" i="1"/>
  <c r="H1556" i="1" s="1"/>
  <c r="H1555" i="1"/>
  <c r="C1555" i="1"/>
  <c r="G1555" i="1" s="1"/>
  <c r="H1554" i="1"/>
  <c r="G1554" i="1"/>
  <c r="C1554" i="1"/>
  <c r="C1553" i="1"/>
  <c r="H1553" i="1" s="1"/>
  <c r="G1552" i="1"/>
  <c r="C1552" i="1"/>
  <c r="H1552" i="1" s="1"/>
  <c r="H1551" i="1"/>
  <c r="C1551" i="1"/>
  <c r="G1551" i="1" s="1"/>
  <c r="H1550" i="1"/>
  <c r="G1550" i="1"/>
  <c r="C1550" i="1"/>
  <c r="C1549" i="1"/>
  <c r="H1549" i="1" s="1"/>
  <c r="G1548" i="1"/>
  <c r="C1548" i="1"/>
  <c r="H1548" i="1" s="1"/>
  <c r="H1547" i="1"/>
  <c r="C1547" i="1"/>
  <c r="G1547" i="1" s="1"/>
  <c r="H1546" i="1"/>
  <c r="G1546" i="1"/>
  <c r="C1546" i="1"/>
  <c r="C1545" i="1"/>
  <c r="H1545" i="1" s="1"/>
  <c r="G1544" i="1"/>
  <c r="C1544" i="1"/>
  <c r="H1544" i="1" s="1"/>
  <c r="H1543" i="1"/>
  <c r="C1543" i="1"/>
  <c r="G1543" i="1" s="1"/>
  <c r="H1542" i="1"/>
  <c r="G1542" i="1"/>
  <c r="C1542" i="1"/>
  <c r="C1541" i="1"/>
  <c r="H1541" i="1" s="1"/>
  <c r="G1540" i="1"/>
  <c r="C1540" i="1"/>
  <c r="H1540" i="1" s="1"/>
  <c r="H1539" i="1"/>
  <c r="C1539" i="1"/>
  <c r="G1539" i="1" s="1"/>
  <c r="H1538" i="1"/>
  <c r="G1538" i="1"/>
  <c r="C1538" i="1"/>
  <c r="C1537" i="1"/>
  <c r="H1537" i="1" s="1"/>
  <c r="G1536" i="1"/>
  <c r="C1536" i="1"/>
  <c r="H1536" i="1" s="1"/>
  <c r="H1535" i="1"/>
  <c r="C1535" i="1"/>
  <c r="G1535" i="1" s="1"/>
  <c r="H1534" i="1"/>
  <c r="G1534" i="1"/>
  <c r="C1534" i="1"/>
  <c r="C1533" i="1"/>
  <c r="H1533" i="1" s="1"/>
  <c r="G1532" i="1"/>
  <c r="C1532" i="1"/>
  <c r="H1532" i="1" s="1"/>
  <c r="H1531" i="1"/>
  <c r="C1531" i="1"/>
  <c r="G1531" i="1" s="1"/>
  <c r="H1530" i="1"/>
  <c r="G1530" i="1"/>
  <c r="C1530" i="1"/>
  <c r="C1529" i="1"/>
  <c r="H1529" i="1" s="1"/>
  <c r="G1528" i="1"/>
  <c r="C1528" i="1"/>
  <c r="H1528" i="1" s="1"/>
  <c r="H1527" i="1"/>
  <c r="C1527" i="1"/>
  <c r="G1527" i="1" s="1"/>
  <c r="H1526" i="1"/>
  <c r="G1526" i="1"/>
  <c r="C1526" i="1"/>
  <c r="C1525" i="1"/>
  <c r="H1525" i="1" s="1"/>
  <c r="G1524" i="1"/>
  <c r="C1524" i="1"/>
  <c r="H1524" i="1" s="1"/>
  <c r="H1523" i="1"/>
  <c r="C1523" i="1"/>
  <c r="G1523" i="1" s="1"/>
  <c r="H1522" i="1"/>
  <c r="G1522" i="1"/>
  <c r="C1522" i="1"/>
  <c r="C1521" i="1"/>
  <c r="G1520" i="1"/>
  <c r="C1520" i="1"/>
  <c r="H1520" i="1" s="1"/>
  <c r="H1519" i="1"/>
  <c r="C1519" i="1"/>
  <c r="G1519" i="1" s="1"/>
  <c r="H1518" i="1"/>
  <c r="G1518" i="1"/>
  <c r="C1518" i="1"/>
  <c r="G1516" i="1"/>
  <c r="C1516" i="1"/>
  <c r="H1516" i="1" s="1"/>
  <c r="H1515" i="1"/>
  <c r="C1515" i="1"/>
  <c r="G1515" i="1" s="1"/>
  <c r="H1514" i="1"/>
  <c r="G1514" i="1"/>
  <c r="C1514" i="1"/>
  <c r="C1513" i="1"/>
  <c r="G1512" i="1"/>
  <c r="C1512" i="1"/>
  <c r="H1512" i="1" s="1"/>
  <c r="H1511" i="1"/>
  <c r="C1511" i="1"/>
  <c r="G1511" i="1" s="1"/>
  <c r="C1510" i="1"/>
  <c r="G1510" i="1" s="1"/>
  <c r="C1509" i="1"/>
  <c r="G1508" i="1"/>
  <c r="C1508" i="1"/>
  <c r="H1508" i="1" s="1"/>
  <c r="H1507" i="1"/>
  <c r="C1507" i="1"/>
  <c r="G1507" i="1" s="1"/>
  <c r="H1506" i="1"/>
  <c r="G1506" i="1"/>
  <c r="C1506" i="1"/>
  <c r="C1505" i="1"/>
  <c r="C1504" i="1"/>
  <c r="H1504" i="1" s="1"/>
  <c r="C1503" i="1"/>
  <c r="G1503" i="1" s="1"/>
  <c r="C1502" i="1"/>
  <c r="H1502" i="1" s="1"/>
  <c r="C1501" i="1"/>
  <c r="G1500" i="1"/>
  <c r="C1500" i="1"/>
  <c r="H1500" i="1" s="1"/>
  <c r="H1498" i="1"/>
  <c r="G1498" i="1"/>
  <c r="C1498" i="1"/>
  <c r="C1497" i="1"/>
  <c r="G1496" i="1"/>
  <c r="C1496" i="1"/>
  <c r="H1496" i="1" s="1"/>
  <c r="H1495" i="1"/>
  <c r="C1495" i="1"/>
  <c r="G1495" i="1" s="1"/>
  <c r="H1494" i="1"/>
  <c r="G1494" i="1"/>
  <c r="C1494" i="1"/>
  <c r="C1493" i="1"/>
  <c r="C1492" i="1"/>
  <c r="H1492" i="1" s="1"/>
  <c r="C1491" i="1"/>
  <c r="G1491" i="1" s="1"/>
  <c r="H1490" i="1"/>
  <c r="G1490" i="1"/>
  <c r="C1490" i="1"/>
  <c r="C1489" i="1"/>
  <c r="G1488" i="1"/>
  <c r="C1488" i="1"/>
  <c r="H1488" i="1" s="1"/>
  <c r="C1487" i="1"/>
  <c r="G1487" i="1" s="1"/>
  <c r="C1486" i="1"/>
  <c r="G1486" i="1" s="1"/>
  <c r="C1485" i="1"/>
  <c r="G1485" i="1" s="1"/>
  <c r="C1484" i="1"/>
  <c r="H1484" i="1" s="1"/>
  <c r="C1483" i="1"/>
  <c r="G1483" i="1" s="1"/>
  <c r="H1482" i="1"/>
  <c r="G1482" i="1"/>
  <c r="C1482" i="1"/>
  <c r="C1480" i="1"/>
  <c r="H1480" i="1" s="1"/>
  <c r="H1479" i="1"/>
  <c r="D1479" i="1"/>
  <c r="G1479" i="1" s="1"/>
  <c r="C1479" i="1"/>
  <c r="H1478" i="1"/>
  <c r="D1478" i="1"/>
  <c r="J1478" i="1" s="1"/>
  <c r="C1478" i="1"/>
  <c r="G1478" i="1" s="1"/>
  <c r="I1478" i="1" s="1"/>
  <c r="H1477" i="1"/>
  <c r="D1477" i="1"/>
  <c r="G1477" i="1" s="1"/>
  <c r="C1477" i="1"/>
  <c r="H1476" i="1"/>
  <c r="D1476" i="1"/>
  <c r="J1476" i="1" s="1"/>
  <c r="C1476" i="1"/>
  <c r="G1476" i="1" s="1"/>
  <c r="I1476" i="1" s="1"/>
  <c r="D1475" i="1"/>
  <c r="H1475" i="1" s="1"/>
  <c r="C1475" i="1"/>
  <c r="J1474" i="1"/>
  <c r="D1474" i="1"/>
  <c r="G1474" i="1" s="1"/>
  <c r="C1474" i="1"/>
  <c r="J1473" i="1"/>
  <c r="D1473" i="1"/>
  <c r="H1473" i="1" s="1"/>
  <c r="C1473" i="1"/>
  <c r="J1472" i="1"/>
  <c r="D1472" i="1"/>
  <c r="G1472" i="1" s="1"/>
  <c r="C1472" i="1"/>
  <c r="J1471" i="1"/>
  <c r="D1471" i="1"/>
  <c r="H1471" i="1" s="1"/>
  <c r="C1471" i="1"/>
  <c r="H1470" i="1"/>
  <c r="D1470" i="1"/>
  <c r="C1470" i="1"/>
  <c r="G1470" i="1" s="1"/>
  <c r="D1469" i="1"/>
  <c r="H1469" i="1" s="1"/>
  <c r="C1469" i="1"/>
  <c r="D1468" i="1"/>
  <c r="G1468" i="1" s="1"/>
  <c r="C1468" i="1"/>
  <c r="D1467" i="1"/>
  <c r="J1467" i="1" s="1"/>
  <c r="C1467" i="1"/>
  <c r="D1466" i="1"/>
  <c r="G1466" i="1" s="1"/>
  <c r="C1466" i="1"/>
  <c r="D1465" i="1"/>
  <c r="J1465" i="1" s="1"/>
  <c r="C1465" i="1"/>
  <c r="D1464" i="1"/>
  <c r="G1464" i="1" s="1"/>
  <c r="C1464" i="1"/>
  <c r="D1463" i="1"/>
  <c r="J1463" i="1" s="1"/>
  <c r="C1463" i="1"/>
  <c r="D1462" i="1"/>
  <c r="G1462" i="1" s="1"/>
  <c r="C1462" i="1"/>
  <c r="D1461" i="1"/>
  <c r="H1461" i="1" s="1"/>
  <c r="C1461" i="1"/>
  <c r="D1460" i="1"/>
  <c r="C1460" i="1"/>
  <c r="G1460" i="1" s="1"/>
  <c r="D1459" i="1"/>
  <c r="C1459" i="1"/>
  <c r="H1459" i="1" s="1"/>
  <c r="D1458" i="1"/>
  <c r="C1458" i="1"/>
  <c r="G1458" i="1" s="1"/>
  <c r="D1457" i="1"/>
  <c r="J1457" i="1" s="1"/>
  <c r="C1457" i="1"/>
  <c r="H1456" i="1"/>
  <c r="D1456" i="1"/>
  <c r="C1456" i="1"/>
  <c r="H1455" i="1"/>
  <c r="D1455" i="1"/>
  <c r="G1455" i="1" s="1"/>
  <c r="I1455" i="1" s="1"/>
  <c r="C1455" i="1"/>
  <c r="D1454" i="1"/>
  <c r="C1454" i="1"/>
  <c r="D1452" i="1"/>
  <c r="C1452" i="1"/>
  <c r="G1452" i="1" s="1"/>
  <c r="D1451" i="1"/>
  <c r="J1451" i="1" s="1"/>
  <c r="C1451" i="1"/>
  <c r="H1450" i="1"/>
  <c r="D1450" i="1"/>
  <c r="C1450" i="1"/>
  <c r="G1450" i="1" s="1"/>
  <c r="I1450" i="1" s="1"/>
  <c r="H1449" i="1"/>
  <c r="D1449" i="1"/>
  <c r="G1449" i="1" s="1"/>
  <c r="I1449" i="1" s="1"/>
  <c r="C1449" i="1"/>
  <c r="D1448" i="1"/>
  <c r="C1448" i="1"/>
  <c r="G1448" i="1" s="1"/>
  <c r="D1447" i="1"/>
  <c r="H1447" i="1" s="1"/>
  <c r="C1447" i="1"/>
  <c r="J1447" i="1" s="1"/>
  <c r="H1446" i="1"/>
  <c r="D1446" i="1"/>
  <c r="J1446" i="1" s="1"/>
  <c r="C1446" i="1"/>
  <c r="G1446" i="1" s="1"/>
  <c r="I1446" i="1" s="1"/>
  <c r="D1445" i="1"/>
  <c r="C1445" i="1"/>
  <c r="J1445" i="1" s="1"/>
  <c r="D1444" i="1"/>
  <c r="C1444" i="1"/>
  <c r="J1444" i="1" s="1"/>
  <c r="D1443" i="1"/>
  <c r="C1443" i="1"/>
  <c r="H1443" i="1" s="1"/>
  <c r="G1442" i="1"/>
  <c r="D1442" i="1"/>
  <c r="C1442" i="1"/>
  <c r="J1442" i="1" s="1"/>
  <c r="D1441" i="1"/>
  <c r="C1441" i="1"/>
  <c r="H1441" i="1" s="1"/>
  <c r="D1440" i="1"/>
  <c r="C1440" i="1"/>
  <c r="J1440" i="1" s="1"/>
  <c r="D1439" i="1"/>
  <c r="C1439" i="1"/>
  <c r="H1439" i="1" s="1"/>
  <c r="D1438" i="1"/>
  <c r="C1438" i="1"/>
  <c r="H1438" i="1" s="1"/>
  <c r="D1437" i="1"/>
  <c r="C1437" i="1"/>
  <c r="H1437"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D1329" i="1"/>
  <c r="C1329" i="1"/>
  <c r="H1329" i="1" s="1"/>
  <c r="G1328" i="1"/>
  <c r="D1328" i="1"/>
  <c r="C1328" i="1"/>
  <c r="H1328" i="1" s="1"/>
  <c r="G1327" i="1"/>
  <c r="D1327" i="1"/>
  <c r="C1327" i="1"/>
  <c r="H1327" i="1" s="1"/>
  <c r="D1326" i="1"/>
  <c r="C1326" i="1"/>
  <c r="D1325" i="1"/>
  <c r="C1325" i="1"/>
  <c r="H1325" i="1" s="1"/>
  <c r="G1324" i="1"/>
  <c r="D1324" i="1"/>
  <c r="C1324" i="1"/>
  <c r="H1324" i="1" s="1"/>
  <c r="G1323" i="1"/>
  <c r="D1323" i="1"/>
  <c r="C1323" i="1"/>
  <c r="H1323" i="1" s="1"/>
  <c r="D1322" i="1"/>
  <c r="C1322" i="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H1266" i="1" s="1"/>
  <c r="C1266" i="1"/>
  <c r="H1265" i="1"/>
  <c r="D1265" i="1"/>
  <c r="C1265" i="1"/>
  <c r="G1265" i="1" s="1"/>
  <c r="D1264" i="1"/>
  <c r="C1264"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D1247" i="1"/>
  <c r="H1247" i="1" s="1"/>
  <c r="C1247" i="1"/>
  <c r="H1246" i="1"/>
  <c r="D1246" i="1"/>
  <c r="C1246" i="1"/>
  <c r="G1246" i="1" s="1"/>
  <c r="H1245" i="1"/>
  <c r="D1245" i="1"/>
  <c r="C1245" i="1"/>
  <c r="G1245" i="1" s="1"/>
  <c r="D1244" i="1"/>
  <c r="C1244" i="1"/>
  <c r="H1243" i="1"/>
  <c r="D1243" i="1"/>
  <c r="C1243" i="1"/>
  <c r="G1243" i="1" s="1"/>
  <c r="H1242" i="1"/>
  <c r="D1242" i="1"/>
  <c r="C1242" i="1"/>
  <c r="G1242" i="1" s="1"/>
  <c r="D1241" i="1"/>
  <c r="C1241" i="1"/>
  <c r="D1240" i="1"/>
  <c r="C1240" i="1"/>
  <c r="H1239" i="1"/>
  <c r="D1239" i="1"/>
  <c r="C1239" i="1"/>
  <c r="G1239" i="1" s="1"/>
  <c r="D1238" i="1"/>
  <c r="C1238" i="1"/>
  <c r="D1237" i="1"/>
  <c r="C1237" i="1"/>
  <c r="D1236" i="1"/>
  <c r="C1236" i="1"/>
  <c r="D1235" i="1"/>
  <c r="H1234" i="1"/>
  <c r="D1234" i="1"/>
  <c r="C1234" i="1"/>
  <c r="G1234" i="1" s="1"/>
  <c r="H1233" i="1"/>
  <c r="D1233" i="1"/>
  <c r="C1233" i="1"/>
  <c r="G1233" i="1" s="1"/>
  <c r="D1232" i="1"/>
  <c r="H1232" i="1" s="1"/>
  <c r="C1232" i="1"/>
  <c r="H1231" i="1"/>
  <c r="D1231" i="1"/>
  <c r="C1231" i="1"/>
  <c r="G1231" i="1" s="1"/>
  <c r="H1230" i="1"/>
  <c r="D1230" i="1"/>
  <c r="C1230" i="1"/>
  <c r="G1230" i="1" s="1"/>
  <c r="D1229" i="1"/>
  <c r="C1229" i="1"/>
  <c r="G1229" i="1" s="1"/>
  <c r="H1228" i="1"/>
  <c r="D1228" i="1"/>
  <c r="C1228" i="1"/>
  <c r="G1228" i="1" s="1"/>
  <c r="D1227" i="1"/>
  <c r="C1227" i="1"/>
  <c r="H1226" i="1"/>
  <c r="D1226" i="1"/>
  <c r="C1226" i="1"/>
  <c r="G1226" i="1" s="1"/>
  <c r="H1225" i="1"/>
  <c r="D1225" i="1"/>
  <c r="C1225" i="1"/>
  <c r="G1225" i="1" s="1"/>
  <c r="D1224" i="1"/>
  <c r="C1224" i="1"/>
  <c r="G1224" i="1" s="1"/>
  <c r="H1223" i="1"/>
  <c r="D1223" i="1"/>
  <c r="C1223" i="1"/>
  <c r="G1223" i="1" s="1"/>
  <c r="D1222" i="1"/>
  <c r="H1221" i="1"/>
  <c r="D1221" i="1"/>
  <c r="C1221" i="1"/>
  <c r="G1221" i="1" s="1"/>
  <c r="H1220" i="1"/>
  <c r="D1220" i="1"/>
  <c r="C1220" i="1"/>
  <c r="G1220" i="1" s="1"/>
  <c r="H1219" i="1"/>
  <c r="D1219" i="1"/>
  <c r="C1219" i="1"/>
  <c r="G1219" i="1" s="1"/>
  <c r="D1218" i="1"/>
  <c r="C1218" i="1"/>
  <c r="D1217" i="1"/>
  <c r="C1217" i="1"/>
  <c r="D1216" i="1"/>
  <c r="C1216" i="1"/>
  <c r="D1215" i="1"/>
  <c r="C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C1165" i="1"/>
  <c r="H1164" i="1"/>
  <c r="D1164" i="1"/>
  <c r="G1164" i="1" s="1"/>
  <c r="C1164" i="1"/>
  <c r="H1163" i="1"/>
  <c r="D1163" i="1"/>
  <c r="G1163" i="1" s="1"/>
  <c r="C1163" i="1"/>
  <c r="H1162" i="1"/>
  <c r="D1162" i="1"/>
  <c r="G1162" i="1" s="1"/>
  <c r="C1162" i="1"/>
  <c r="H1161" i="1"/>
  <c r="D1161" i="1"/>
  <c r="G1161" i="1" s="1"/>
  <c r="C1161" i="1"/>
  <c r="D1160" i="1"/>
  <c r="C1160" i="1"/>
  <c r="H1160" i="1" s="1"/>
  <c r="H1159" i="1"/>
  <c r="D1159" i="1"/>
  <c r="G1159" i="1" s="1"/>
  <c r="C1159" i="1"/>
  <c r="H1158" i="1"/>
  <c r="D1158" i="1"/>
  <c r="G1158" i="1" s="1"/>
  <c r="C1158" i="1"/>
  <c r="D1157" i="1"/>
  <c r="G1157" i="1" s="1"/>
  <c r="C1157" i="1"/>
  <c r="H1157" i="1" s="1"/>
  <c r="D1156" i="1"/>
  <c r="C1156" i="1"/>
  <c r="D1155" i="1"/>
  <c r="C1155" i="1"/>
  <c r="H1155" i="1" s="1"/>
  <c r="D1154" i="1"/>
  <c r="C1154" i="1"/>
  <c r="H1154" i="1" s="1"/>
  <c r="D1151" i="1"/>
  <c r="C1151" i="1"/>
  <c r="H1150" i="1"/>
  <c r="D1150" i="1"/>
  <c r="G1150" i="1" s="1"/>
  <c r="C1150" i="1"/>
  <c r="D1149" i="1"/>
  <c r="C1149" i="1"/>
  <c r="D1148" i="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D1140" i="1"/>
  <c r="G1140" i="1" s="1"/>
  <c r="C1140" i="1"/>
  <c r="H1139" i="1"/>
  <c r="D1139" i="1"/>
  <c r="G1139" i="1" s="1"/>
  <c r="C1139" i="1"/>
  <c r="D1138" i="1"/>
  <c r="G1138" i="1" s="1"/>
  <c r="C1138" i="1"/>
  <c r="H1138" i="1" s="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D1114" i="1"/>
  <c r="C1114"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D1067" i="1"/>
  <c r="H1067" i="1" s="1"/>
  <c r="C1067" i="1"/>
  <c r="D1066" i="1"/>
  <c r="H1066" i="1" s="1"/>
  <c r="C1066" i="1"/>
  <c r="D1064" i="1"/>
  <c r="C1064" i="1"/>
  <c r="H1063" i="1"/>
  <c r="G1063" i="1"/>
  <c r="D1063" i="1"/>
  <c r="C1063" i="1"/>
  <c r="H1062" i="1"/>
  <c r="G1062" i="1"/>
  <c r="D1062" i="1"/>
  <c r="C1062" i="1"/>
  <c r="D1061" i="1"/>
  <c r="G1061" i="1" s="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D1043" i="1"/>
  <c r="C1043" i="1"/>
  <c r="D1042" i="1"/>
  <c r="C1042"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D1022" i="1"/>
  <c r="C1022" i="1"/>
  <c r="D1021" i="1"/>
  <c r="C1021" i="1"/>
  <c r="D1020" i="1"/>
  <c r="C1020" i="1"/>
  <c r="D1019" i="1"/>
  <c r="C1019" i="1"/>
  <c r="H1019" i="1" s="1"/>
  <c r="D1018" i="1"/>
  <c r="C1018" i="1"/>
  <c r="H1017" i="1"/>
  <c r="G1017" i="1"/>
  <c r="D1017" i="1"/>
  <c r="C1017" i="1"/>
  <c r="H1016" i="1"/>
  <c r="G1016" i="1"/>
  <c r="D1016" i="1"/>
  <c r="C1016" i="1"/>
  <c r="H1015" i="1"/>
  <c r="G1015" i="1"/>
  <c r="D1015" i="1"/>
  <c r="C1015" i="1"/>
  <c r="D1014" i="1"/>
  <c r="C1014" i="1"/>
  <c r="D1013" i="1"/>
  <c r="C1013" i="1"/>
  <c r="D1012" i="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D1003" i="1"/>
  <c r="C1003" i="1"/>
  <c r="D1002" i="1"/>
  <c r="C1002" i="1"/>
  <c r="D1001" i="1"/>
  <c r="C1001" i="1"/>
  <c r="D1000" i="1"/>
  <c r="C1000" i="1"/>
  <c r="D999" i="1"/>
  <c r="C999" i="1"/>
  <c r="D998" i="1"/>
  <c r="H998" i="1" s="1"/>
  <c r="C998" i="1"/>
  <c r="D997" i="1"/>
  <c r="D996" i="1"/>
  <c r="C996" i="1"/>
  <c r="D995" i="1"/>
  <c r="C995" i="1"/>
  <c r="G995" i="1" s="1"/>
  <c r="D994" i="1"/>
  <c r="C994" i="1"/>
  <c r="G994" i="1" s="1"/>
  <c r="D993" i="1"/>
  <c r="C993" i="1"/>
  <c r="D992" i="1"/>
  <c r="C992" i="1"/>
  <c r="D991" i="1"/>
  <c r="C991" i="1"/>
  <c r="D989" i="1"/>
  <c r="C989" i="1"/>
  <c r="D988" i="1"/>
  <c r="C988" i="1"/>
  <c r="D987" i="1"/>
  <c r="C987" i="1"/>
  <c r="D986" i="1"/>
  <c r="G986" i="1" s="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H656" i="1" s="1"/>
  <c r="C656" i="1"/>
  <c r="D655" i="1"/>
  <c r="H655" i="1" s="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H648" i="1" s="1"/>
  <c r="D647" i="1"/>
  <c r="C647" i="1"/>
  <c r="H646" i="1"/>
  <c r="G646" i="1"/>
  <c r="D646" i="1"/>
  <c r="C646" i="1"/>
  <c r="D645" i="1"/>
  <c r="C645" i="1"/>
  <c r="D644" i="1"/>
  <c r="C644" i="1"/>
  <c r="D643" i="1"/>
  <c r="C643" i="1"/>
  <c r="D642" i="1"/>
  <c r="C642"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2" i="1"/>
  <c r="D412" i="1"/>
  <c r="C412" i="1"/>
  <c r="G412" i="1" s="1"/>
  <c r="D411" i="1"/>
  <c r="C411" i="1"/>
  <c r="G411" i="1" s="1"/>
  <c r="H406" i="1"/>
  <c r="G406" i="1"/>
  <c r="D406" i="1"/>
  <c r="C406" i="1"/>
  <c r="D405" i="1"/>
  <c r="H405" i="1" s="1"/>
  <c r="C405" i="1"/>
  <c r="H404" i="1"/>
  <c r="G404" i="1"/>
  <c r="D404" i="1"/>
  <c r="C404" i="1"/>
  <c r="H401" i="1"/>
  <c r="G401" i="1"/>
  <c r="D401" i="1"/>
  <c r="C401" i="1"/>
  <c r="D400" i="1"/>
  <c r="C400" i="1"/>
  <c r="H400" i="1" s="1"/>
  <c r="H399" i="1"/>
  <c r="G399" i="1"/>
  <c r="D399" i="1"/>
  <c r="C399" i="1"/>
  <c r="D398" i="1"/>
  <c r="H398" i="1" s="1"/>
  <c r="C398"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D384" i="1"/>
  <c r="C384" i="1"/>
  <c r="G384" i="1" s="1"/>
  <c r="D383" i="1"/>
  <c r="C383" i="1"/>
  <c r="G383" i="1" s="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D369" i="1"/>
  <c r="C369" i="1"/>
  <c r="H368" i="1"/>
  <c r="G368" i="1"/>
  <c r="D368" i="1"/>
  <c r="C368" i="1"/>
  <c r="D367" i="1"/>
  <c r="H367" i="1" s="1"/>
  <c r="C367" i="1"/>
  <c r="H366" i="1"/>
  <c r="G366" i="1"/>
  <c r="D366" i="1"/>
  <c r="C366" i="1"/>
  <c r="D365" i="1"/>
  <c r="H365" i="1" s="1"/>
  <c r="C365" i="1"/>
  <c r="D364" i="1"/>
  <c r="C364" i="1"/>
  <c r="H363" i="1"/>
  <c r="G363" i="1"/>
  <c r="D363" i="1"/>
  <c r="C363" i="1"/>
  <c r="H362" i="1"/>
  <c r="G362" i="1"/>
  <c r="D362" i="1"/>
  <c r="C362" i="1"/>
  <c r="D361" i="1"/>
  <c r="C361" i="1"/>
  <c r="G361" i="1" s="1"/>
  <c r="H360" i="1"/>
  <c r="G360" i="1"/>
  <c r="D360" i="1"/>
  <c r="C360" i="1"/>
  <c r="D359" i="1"/>
  <c r="C359" i="1"/>
  <c r="G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D290" i="1"/>
  <c r="C290" i="1"/>
  <c r="H290" i="1" s="1"/>
  <c r="H289" i="1"/>
  <c r="G289" i="1"/>
  <c r="D289" i="1"/>
  <c r="C289" i="1"/>
  <c r="D288" i="1"/>
  <c r="C288" i="1"/>
  <c r="H288" i="1" s="1"/>
  <c r="D284" i="1"/>
  <c r="C284" i="1"/>
  <c r="D283" i="1"/>
  <c r="C283" i="1"/>
  <c r="D282" i="1"/>
  <c r="C282"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C190" i="1"/>
  <c r="H190" i="1" s="1"/>
  <c r="D189" i="1"/>
  <c r="H189" i="1" s="1"/>
  <c r="C189" i="1"/>
  <c r="D188" i="1"/>
  <c r="C188" i="1"/>
  <c r="H188" i="1" s="1"/>
  <c r="D187" i="1"/>
  <c r="C187" i="1"/>
  <c r="G186" i="1"/>
  <c r="D186" i="1"/>
  <c r="C186" i="1"/>
  <c r="H186" i="1" s="1"/>
  <c r="H185" i="1"/>
  <c r="G185" i="1"/>
  <c r="D185" i="1"/>
  <c r="C185" i="1"/>
  <c r="D184" i="1"/>
  <c r="H183" i="1"/>
  <c r="G183" i="1"/>
  <c r="D183" i="1"/>
  <c r="C183" i="1"/>
  <c r="H182" i="1"/>
  <c r="G182" i="1"/>
  <c r="D182" i="1"/>
  <c r="C182" i="1"/>
  <c r="D181" i="1"/>
  <c r="C181" i="1"/>
  <c r="D180" i="1"/>
  <c r="C180" i="1"/>
  <c r="H180" i="1" s="1"/>
  <c r="D179" i="1"/>
  <c r="C179" i="1"/>
  <c r="H178" i="1"/>
  <c r="G178" i="1"/>
  <c r="D178" i="1"/>
  <c r="C178" i="1"/>
  <c r="D177" i="1"/>
  <c r="C177" i="1"/>
  <c r="D176" i="1"/>
  <c r="C176" i="1"/>
  <c r="D175" i="1"/>
  <c r="C175" i="1"/>
  <c r="D174" i="1"/>
  <c r="C174" i="1"/>
  <c r="D173" i="1"/>
  <c r="C173" i="1"/>
  <c r="D172" i="1"/>
  <c r="C172" i="1"/>
  <c r="H171" i="1"/>
  <c r="G171" i="1"/>
  <c r="D171" i="1"/>
  <c r="C171" i="1"/>
  <c r="D170" i="1"/>
  <c r="C170" i="1"/>
  <c r="D169" i="1"/>
  <c r="C169" i="1"/>
  <c r="D168" i="1"/>
  <c r="C168" i="1"/>
  <c r="D167" i="1"/>
  <c r="H167" i="1" s="1"/>
  <c r="C167" i="1"/>
  <c r="D166" i="1"/>
  <c r="C166" i="1"/>
  <c r="D165" i="1"/>
  <c r="C165" i="1"/>
  <c r="D164" i="1"/>
  <c r="H164" i="1" s="1"/>
  <c r="C164" i="1"/>
  <c r="D163" i="1"/>
  <c r="C163" i="1"/>
  <c r="D162" i="1"/>
  <c r="C162" i="1"/>
  <c r="H162" i="1" s="1"/>
  <c r="D161" i="1"/>
  <c r="C161" i="1"/>
  <c r="D160" i="1"/>
  <c r="C160" i="1"/>
  <c r="H158" i="1"/>
  <c r="G158" i="1"/>
  <c r="D158" i="1"/>
  <c r="C158" i="1"/>
  <c r="D157" i="1"/>
  <c r="C157" i="1"/>
  <c r="D156" i="1"/>
  <c r="C156" i="1"/>
  <c r="D155" i="1"/>
  <c r="C155" i="1"/>
  <c r="H154" i="1"/>
  <c r="G154" i="1"/>
  <c r="D154" i="1"/>
  <c r="C154" i="1"/>
  <c r="D153" i="1"/>
  <c r="C153" i="1"/>
  <c r="D152" i="1"/>
  <c r="C152" i="1"/>
  <c r="H151" i="1"/>
  <c r="G151" i="1"/>
  <c r="D151" i="1"/>
  <c r="C151" i="1"/>
  <c r="D150" i="1"/>
  <c r="H150" i="1" s="1"/>
  <c r="C150" i="1"/>
  <c r="D149" i="1"/>
  <c r="C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C123" i="1"/>
  <c r="D122" i="1"/>
  <c r="C122" i="1"/>
  <c r="D121" i="1"/>
  <c r="C121"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D76" i="1"/>
  <c r="C76" i="1"/>
  <c r="H75" i="1"/>
  <c r="G75" i="1"/>
  <c r="D75" i="1"/>
  <c r="C75" i="1"/>
  <c r="D74" i="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C32" i="1"/>
  <c r="H31" i="1"/>
  <c r="G31" i="1"/>
  <c r="D31" i="1"/>
  <c r="C31" i="1"/>
  <c r="H30" i="1"/>
  <c r="G30" i="1"/>
  <c r="D30" i="1"/>
  <c r="C30" i="1"/>
  <c r="H29" i="1"/>
  <c r="G29" i="1"/>
  <c r="D29" i="1"/>
  <c r="C29" i="1"/>
  <c r="H28" i="1"/>
  <c r="G28" i="1"/>
  <c r="D28" i="1"/>
  <c r="C28" i="1"/>
  <c r="H27" i="1"/>
  <c r="G27" i="1"/>
  <c r="D27" i="1"/>
  <c r="C27" i="1"/>
  <c r="H26" i="1"/>
  <c r="G26" i="1"/>
  <c r="D26" i="1"/>
  <c r="C26"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460" i="1" l="1"/>
  <c r="I1460" i="1" s="1"/>
  <c r="G1216" i="1"/>
  <c r="G1215" i="1"/>
  <c r="G993" i="1"/>
  <c r="E22" i="7"/>
  <c r="H1454" i="1"/>
  <c r="G1456" i="1"/>
  <c r="I1456" i="1" s="1"/>
  <c r="H1326" i="1"/>
  <c r="H1322" i="1"/>
  <c r="H641" i="1"/>
  <c r="G1264" i="1"/>
  <c r="G1266" i="1"/>
  <c r="G1247" i="1"/>
  <c r="G1244" i="1"/>
  <c r="G1241" i="1"/>
  <c r="G1240" i="1"/>
  <c r="G1238" i="1"/>
  <c r="G1237" i="1"/>
  <c r="G1236" i="1"/>
  <c r="G1232" i="1"/>
  <c r="E280" i="9"/>
  <c r="B280" i="9" s="1"/>
  <c r="G1227" i="1"/>
  <c r="F246" i="5"/>
  <c r="E279" i="9"/>
  <c r="B279" i="9" s="1"/>
  <c r="G1218" i="1"/>
  <c r="F239" i="5"/>
  <c r="G1217" i="1"/>
  <c r="F238" i="5"/>
  <c r="E290" i="9"/>
  <c r="B290" i="9" s="1"/>
  <c r="H1165" i="1"/>
  <c r="H1156" i="1"/>
  <c r="H1151" i="1"/>
  <c r="H1148" i="1"/>
  <c r="H1149" i="1"/>
  <c r="F170" i="5"/>
  <c r="H1140" i="1"/>
  <c r="F135" i="5"/>
  <c r="H1113" i="1"/>
  <c r="H1114" i="1"/>
  <c r="G1066" i="1"/>
  <c r="G1067" i="1"/>
  <c r="H1056" i="1"/>
  <c r="G1064" i="1"/>
  <c r="F78" i="5"/>
  <c r="H1061" i="1"/>
  <c r="H1050" i="1"/>
  <c r="H1048" i="1"/>
  <c r="F70" i="5"/>
  <c r="H1043" i="1"/>
  <c r="H1041" i="1"/>
  <c r="F63" i="5"/>
  <c r="H1042" i="1"/>
  <c r="H1033" i="1"/>
  <c r="H1032" i="1"/>
  <c r="G1030" i="1"/>
  <c r="G1031" i="1"/>
  <c r="F52" i="5"/>
  <c r="G1022" i="1"/>
  <c r="G1021" i="1"/>
  <c r="H1020" i="1"/>
  <c r="F41" i="5"/>
  <c r="H1018" i="1"/>
  <c r="H1014" i="1"/>
  <c r="H1013" i="1"/>
  <c r="H1012" i="1"/>
  <c r="H1007" i="1"/>
  <c r="F29" i="5"/>
  <c r="H1008" i="1"/>
  <c r="H1006" i="1"/>
  <c r="H1004" i="1"/>
  <c r="H1003" i="1"/>
  <c r="H1002" i="1"/>
  <c r="H1001" i="1"/>
  <c r="H1000" i="1"/>
  <c r="H999" i="1"/>
  <c r="E12" i="5"/>
  <c r="D990" i="1" s="1"/>
  <c r="F19" i="5"/>
  <c r="G998" i="1"/>
  <c r="G996" i="1"/>
  <c r="H991" i="1"/>
  <c r="F13" i="5"/>
  <c r="H992" i="1"/>
  <c r="H989" i="1"/>
  <c r="H988" i="1"/>
  <c r="F8" i="5"/>
  <c r="H987" i="1"/>
  <c r="G715" i="1"/>
  <c r="G713" i="1"/>
  <c r="G711" i="1"/>
  <c r="G656" i="1"/>
  <c r="G655" i="1"/>
  <c r="G649" i="1"/>
  <c r="E22" i="9"/>
  <c r="B22" i="9" s="1"/>
  <c r="G647" i="1"/>
  <c r="G642" i="1"/>
  <c r="H644" i="1"/>
  <c r="F652" i="4"/>
  <c r="H643" i="1"/>
  <c r="G645" i="1"/>
  <c r="G405" i="1"/>
  <c r="H397" i="1"/>
  <c r="G398" i="1"/>
  <c r="F402" i="4"/>
  <c r="G371" i="1"/>
  <c r="G369" i="1"/>
  <c r="G367" i="1"/>
  <c r="G364" i="1"/>
  <c r="G365" i="1"/>
  <c r="F369" i="4"/>
  <c r="H282" i="1"/>
  <c r="F287" i="4"/>
  <c r="H284" i="1"/>
  <c r="H281" i="1"/>
  <c r="H283" i="1"/>
  <c r="G291" i="1"/>
  <c r="G413" i="1"/>
  <c r="F418" i="4"/>
  <c r="E273" i="9"/>
  <c r="B273" i="9" s="1"/>
  <c r="E644" i="4"/>
  <c r="D638" i="1" s="1"/>
  <c r="H638" i="1" s="1"/>
  <c r="E196" i="4"/>
  <c r="D192" i="1" s="1"/>
  <c r="G261" i="1"/>
  <c r="F264" i="4"/>
  <c r="F226" i="9"/>
  <c r="B226" i="9" s="1"/>
  <c r="E69" i="9"/>
  <c r="B69" i="9" s="1"/>
  <c r="H206" i="1"/>
  <c r="F196" i="4"/>
  <c r="H192" i="1"/>
  <c r="H207" i="1"/>
  <c r="F210" i="4"/>
  <c r="G191" i="1"/>
  <c r="G189" i="1"/>
  <c r="H187" i="1"/>
  <c r="E46" i="9"/>
  <c r="B46" i="9" s="1"/>
  <c r="F188" i="4"/>
  <c r="F221" i="9"/>
  <c r="F220" i="9"/>
  <c r="B220" i="9" s="1"/>
  <c r="H181" i="1"/>
  <c r="F219" i="9"/>
  <c r="B219" i="9" s="1"/>
  <c r="E43" i="9"/>
  <c r="B43" i="9" s="1"/>
  <c r="H179" i="1"/>
  <c r="F218" i="9"/>
  <c r="E42" i="9"/>
  <c r="B42" i="9" s="1"/>
  <c r="H177" i="1"/>
  <c r="H176" i="1"/>
  <c r="H175" i="1"/>
  <c r="H174" i="1"/>
  <c r="F177" i="4"/>
  <c r="H173" i="1"/>
  <c r="H172" i="1"/>
  <c r="H170" i="1"/>
  <c r="H169" i="1"/>
  <c r="H168" i="1"/>
  <c r="G167" i="1"/>
  <c r="E163" i="4"/>
  <c r="D159" i="1" s="1"/>
  <c r="G166" i="1"/>
  <c r="F169" i="4"/>
  <c r="G165" i="1"/>
  <c r="G164" i="1"/>
  <c r="G163" i="1"/>
  <c r="E40" i="9"/>
  <c r="B40" i="9" s="1"/>
  <c r="H161" i="1"/>
  <c r="H160" i="1"/>
  <c r="F164" i="4"/>
  <c r="H157" i="1"/>
  <c r="E152" i="4"/>
  <c r="D148" i="1" s="1"/>
  <c r="H155" i="1"/>
  <c r="H156" i="1"/>
  <c r="F159" i="4"/>
  <c r="E39" i="9"/>
  <c r="B39" i="9" s="1"/>
  <c r="F217" i="9"/>
  <c r="B217" i="9" s="1"/>
  <c r="H153" i="1"/>
  <c r="G152" i="1"/>
  <c r="G150" i="1"/>
  <c r="G149" i="1"/>
  <c r="F153" i="4"/>
  <c r="H146" i="1"/>
  <c r="G132" i="1"/>
  <c r="H131" i="1"/>
  <c r="F134" i="4"/>
  <c r="H130" i="1"/>
  <c r="H123" i="1"/>
  <c r="H120" i="1"/>
  <c r="H122" i="1"/>
  <c r="F124" i="4"/>
  <c r="F125" i="4"/>
  <c r="H121" i="1"/>
  <c r="H79" i="1"/>
  <c r="F83" i="4"/>
  <c r="H81" i="1"/>
  <c r="E82" i="4"/>
  <c r="D78" i="1" s="1"/>
  <c r="G76" i="1"/>
  <c r="H73" i="1"/>
  <c r="H74" i="1"/>
  <c r="F77" i="4"/>
  <c r="E50" i="4"/>
  <c r="D46" i="1" s="1"/>
  <c r="H25" i="1"/>
  <c r="E7" i="4"/>
  <c r="D3" i="1" s="1"/>
  <c r="H3" i="1" s="1"/>
  <c r="H32" i="1"/>
  <c r="F7" i="4"/>
  <c r="H1577" i="1"/>
  <c r="H1510" i="1"/>
  <c r="G1504" i="1"/>
  <c r="H1503" i="1"/>
  <c r="G1499" i="1"/>
  <c r="H1499" i="1"/>
  <c r="G1502" i="1"/>
  <c r="G1492" i="1"/>
  <c r="H1491" i="1"/>
  <c r="H1486" i="1"/>
  <c r="H1485" i="1"/>
  <c r="H1483" i="1"/>
  <c r="G1484" i="1"/>
  <c r="G1480" i="1"/>
  <c r="E45" i="9"/>
  <c r="B45" i="9" s="1"/>
  <c r="B221" i="9"/>
  <c r="C184" i="1"/>
  <c r="H184" i="1" s="1"/>
  <c r="F214" i="9"/>
  <c r="B214" i="9" s="1"/>
  <c r="G1444" i="1"/>
  <c r="G1440" i="1"/>
  <c r="C1453" i="1"/>
  <c r="H30" i="3"/>
  <c r="D5" i="7"/>
  <c r="C1436" i="1" s="1"/>
  <c r="G1454" i="1"/>
  <c r="G1459" i="1"/>
  <c r="I1459" i="1" s="1"/>
  <c r="H710" i="1"/>
  <c r="G641" i="1"/>
  <c r="H1264" i="1"/>
  <c r="H1263" i="1"/>
  <c r="H1244" i="1"/>
  <c r="H1241" i="1"/>
  <c r="H1240" i="1"/>
  <c r="H1238" i="1"/>
  <c r="D258" i="5"/>
  <c r="H1237" i="1"/>
  <c r="H1236" i="1"/>
  <c r="H1227" i="1"/>
  <c r="H1229" i="1"/>
  <c r="H1224" i="1"/>
  <c r="H1215" i="1"/>
  <c r="H1218" i="1"/>
  <c r="H1217" i="1"/>
  <c r="H1216" i="1"/>
  <c r="G1165" i="1"/>
  <c r="G1160" i="1"/>
  <c r="G1156" i="1"/>
  <c r="G1155" i="1"/>
  <c r="G1154" i="1"/>
  <c r="G1151" i="1"/>
  <c r="G1149" i="1"/>
  <c r="G1148" i="1"/>
  <c r="G1113" i="1"/>
  <c r="G1114" i="1"/>
  <c r="D134" i="5"/>
  <c r="D87" i="5"/>
  <c r="C1065" i="1" s="1"/>
  <c r="H1064" i="1"/>
  <c r="G1048" i="1"/>
  <c r="G1050" i="1"/>
  <c r="D69" i="5"/>
  <c r="G1043" i="1"/>
  <c r="G1041" i="1"/>
  <c r="G1042" i="1"/>
  <c r="G1033" i="1"/>
  <c r="G1032" i="1"/>
  <c r="H1030" i="1"/>
  <c r="H1031" i="1"/>
  <c r="H1022" i="1"/>
  <c r="H1021" i="1"/>
  <c r="G1019" i="1"/>
  <c r="G1020" i="1"/>
  <c r="G1018" i="1"/>
  <c r="G1013" i="1"/>
  <c r="G1014" i="1"/>
  <c r="G1012" i="1"/>
  <c r="G1007" i="1"/>
  <c r="G1008" i="1"/>
  <c r="G1006" i="1"/>
  <c r="G1004" i="1"/>
  <c r="G1003" i="1"/>
  <c r="G1002" i="1"/>
  <c r="G1001" i="1"/>
  <c r="G1000" i="1"/>
  <c r="G999" i="1"/>
  <c r="C997" i="1"/>
  <c r="H996" i="1"/>
  <c r="H995" i="1"/>
  <c r="H994" i="1"/>
  <c r="H993" i="1"/>
  <c r="G991" i="1"/>
  <c r="G992" i="1"/>
  <c r="D12" i="5"/>
  <c r="C990" i="1" s="1"/>
  <c r="G989" i="1"/>
  <c r="G988" i="1"/>
  <c r="G987" i="1"/>
  <c r="G79" i="1"/>
  <c r="G81" i="1"/>
  <c r="G709" i="1"/>
  <c r="H647" i="1"/>
  <c r="G648" i="1"/>
  <c r="E21" i="9"/>
  <c r="B21" i="9" s="1"/>
  <c r="G644" i="1"/>
  <c r="G643" i="1"/>
  <c r="H642" i="1"/>
  <c r="H645" i="1"/>
  <c r="H411" i="1"/>
  <c r="D643" i="4"/>
  <c r="G397" i="1"/>
  <c r="G400" i="1"/>
  <c r="H383" i="1"/>
  <c r="H384" i="1"/>
  <c r="H371" i="1"/>
  <c r="H364" i="1"/>
  <c r="H369" i="1"/>
  <c r="H359" i="1"/>
  <c r="H361" i="1"/>
  <c r="H291" i="1"/>
  <c r="G290" i="1"/>
  <c r="H413" i="1"/>
  <c r="G288" i="1"/>
  <c r="G282" i="1"/>
  <c r="G281" i="1"/>
  <c r="G283" i="1"/>
  <c r="G284" i="1"/>
  <c r="C260" i="1"/>
  <c r="D263" i="4"/>
  <c r="G192" i="1"/>
  <c r="G206" i="1"/>
  <c r="G207" i="1"/>
  <c r="G190" i="1"/>
  <c r="G184" i="1"/>
  <c r="G188" i="1"/>
  <c r="G187" i="1"/>
  <c r="F222" i="9"/>
  <c r="B222" i="9" s="1"/>
  <c r="G181" i="1"/>
  <c r="G180" i="1"/>
  <c r="G179" i="1"/>
  <c r="B218" i="9"/>
  <c r="G177" i="1"/>
  <c r="G176" i="1"/>
  <c r="G175" i="1"/>
  <c r="G173" i="1"/>
  <c r="G174" i="1"/>
  <c r="G172" i="1"/>
  <c r="G170" i="1"/>
  <c r="G169" i="1"/>
  <c r="G168" i="1"/>
  <c r="H165" i="1"/>
  <c r="H166" i="1"/>
  <c r="H163" i="1"/>
  <c r="G162" i="1"/>
  <c r="G160" i="1"/>
  <c r="G161" i="1"/>
  <c r="G157" i="1"/>
  <c r="G155" i="1"/>
  <c r="G156" i="1"/>
  <c r="G153" i="1"/>
  <c r="H152" i="1"/>
  <c r="D152" i="4"/>
  <c r="H149" i="1"/>
  <c r="G146" i="1"/>
  <c r="D133" i="4"/>
  <c r="G130" i="1"/>
  <c r="G131" i="1"/>
  <c r="G123" i="1"/>
  <c r="G120" i="1"/>
  <c r="G121" i="1"/>
  <c r="G122" i="1"/>
  <c r="H76" i="1"/>
  <c r="G73" i="1"/>
  <c r="G74" i="1"/>
  <c r="G3" i="1"/>
  <c r="G25" i="1"/>
  <c r="G32" i="1"/>
  <c r="E26" i="9"/>
  <c r="B26" i="9" s="1"/>
  <c r="E284" i="9"/>
  <c r="B284" i="9" s="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G1299" i="1"/>
  <c r="G1302" i="1"/>
  <c r="G1306" i="1"/>
  <c r="G1310" i="1"/>
  <c r="G1314" i="1"/>
  <c r="G1318" i="1"/>
  <c r="G1322" i="1"/>
  <c r="G1326" i="1"/>
  <c r="G1330" i="1"/>
  <c r="G1334" i="1"/>
  <c r="G1338" i="1"/>
  <c r="G1305" i="1"/>
  <c r="G1309" i="1"/>
  <c r="G1313" i="1"/>
  <c r="G1317" i="1"/>
  <c r="G1321" i="1"/>
  <c r="G1325" i="1"/>
  <c r="G1329" i="1"/>
  <c r="G1333"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J1439" i="1"/>
  <c r="H1440" i="1"/>
  <c r="I1440" i="1" s="1"/>
  <c r="J1441" i="1"/>
  <c r="H1442" i="1"/>
  <c r="I1442" i="1" s="1"/>
  <c r="J1443" i="1"/>
  <c r="H1444" i="1"/>
  <c r="G1447" i="1"/>
  <c r="I1447" i="1" s="1"/>
  <c r="J1449" i="1"/>
  <c r="G1451" i="1"/>
  <c r="J1455" i="1"/>
  <c r="G1457" i="1"/>
  <c r="J1459" i="1"/>
  <c r="G1461" i="1"/>
  <c r="H1462" i="1"/>
  <c r="H1463" i="1"/>
  <c r="H1464" i="1"/>
  <c r="H1465" i="1"/>
  <c r="H1466" i="1"/>
  <c r="H1467" i="1"/>
  <c r="H1468" i="1"/>
  <c r="G1471" i="1"/>
  <c r="I1471" i="1" s="1"/>
  <c r="G1473" i="1"/>
  <c r="I1473" i="1" s="1"/>
  <c r="G1475" i="1"/>
  <c r="I1477" i="1"/>
  <c r="I1479" i="1"/>
  <c r="H1487"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H1448" i="1"/>
  <c r="I1448" i="1" s="1"/>
  <c r="J1450" i="1"/>
  <c r="H1451" i="1"/>
  <c r="H1452" i="1"/>
  <c r="I1452" i="1" s="1"/>
  <c r="J1456" i="1"/>
  <c r="H1457" i="1"/>
  <c r="H1458" i="1"/>
  <c r="I1458" i="1" s="1"/>
  <c r="J1460" i="1"/>
  <c r="J1462" i="1"/>
  <c r="J1464" i="1"/>
  <c r="J1466" i="1"/>
  <c r="J1468" i="1"/>
  <c r="I1474" i="1"/>
  <c r="H1445" i="1"/>
  <c r="G1463" i="1"/>
  <c r="I1463" i="1" s="1"/>
  <c r="G1465" i="1"/>
  <c r="I1465" i="1" s="1"/>
  <c r="G1467" i="1"/>
  <c r="I1467" i="1" s="1"/>
  <c r="G1469" i="1"/>
  <c r="H1472" i="1"/>
  <c r="I1472" i="1" s="1"/>
  <c r="H1474" i="1"/>
  <c r="J1477" i="1"/>
  <c r="J1479" i="1"/>
  <c r="H1481" i="1"/>
  <c r="J1448" i="1"/>
  <c r="J1452" i="1"/>
  <c r="J1458" i="1"/>
  <c r="I1462" i="1"/>
  <c r="I1464" i="1"/>
  <c r="I1466" i="1"/>
  <c r="I1468" i="1"/>
  <c r="H1489" i="1"/>
  <c r="G1489" i="1"/>
  <c r="H1493" i="1"/>
  <c r="G1493" i="1"/>
  <c r="H1497" i="1"/>
  <c r="G1497" i="1"/>
  <c r="H1501" i="1"/>
  <c r="G1501" i="1"/>
  <c r="H1505" i="1"/>
  <c r="G1505" i="1"/>
  <c r="H1509" i="1"/>
  <c r="G1509" i="1"/>
  <c r="H1513" i="1"/>
  <c r="G1513" i="1"/>
  <c r="H1521" i="1"/>
  <c r="G1521" i="1"/>
  <c r="G1575" i="1"/>
  <c r="H1578" i="1"/>
  <c r="E350" i="4"/>
  <c r="E407" i="4" s="1"/>
  <c r="D402" i="1" s="1"/>
  <c r="G289" i="9"/>
  <c r="E289" i="9" s="1"/>
  <c r="B289" i="9" s="1"/>
  <c r="F177" i="5"/>
  <c r="H25" i="3"/>
  <c r="F35" i="6"/>
  <c r="G1525" i="1"/>
  <c r="G1529" i="1"/>
  <c r="G1533" i="1"/>
  <c r="G1537" i="1"/>
  <c r="G1541" i="1"/>
  <c r="G1545" i="1"/>
  <c r="G1549" i="1"/>
  <c r="G1553" i="1"/>
  <c r="G1557" i="1"/>
  <c r="G1561" i="1"/>
  <c r="G1565" i="1"/>
  <c r="G1569" i="1"/>
  <c r="G1573" i="1"/>
  <c r="G1576" i="1"/>
  <c r="G1579" i="1"/>
  <c r="E528" i="4"/>
  <c r="E5" i="7"/>
  <c r="G297" i="9" s="1"/>
  <c r="E297" i="9" s="1"/>
  <c r="E420" i="4"/>
  <c r="E141" i="6"/>
  <c r="I24" i="3"/>
  <c r="D139" i="4"/>
  <c r="D163" i="4"/>
  <c r="D344" i="4"/>
  <c r="D396" i="4"/>
  <c r="E291" i="9"/>
  <c r="B291" i="9" s="1"/>
  <c r="H20" i="9"/>
  <c r="B23" i="9"/>
  <c r="D50" i="4"/>
  <c r="D82" i="4"/>
  <c r="D106" i="4"/>
  <c r="F152" i="4"/>
  <c r="D224" i="4"/>
  <c r="D252" i="4"/>
  <c r="F268" i="4"/>
  <c r="D311" i="4"/>
  <c r="D298" i="4" s="1"/>
  <c r="D363" i="4"/>
  <c r="F417" i="4"/>
  <c r="F466" i="4"/>
  <c r="D472" i="4"/>
  <c r="D484" i="4"/>
  <c r="D420" i="4" s="1"/>
  <c r="E87" i="5"/>
  <c r="F87" i="5" s="1"/>
  <c r="F88" i="5"/>
  <c r="D118" i="5"/>
  <c r="D146" i="5"/>
  <c r="E176" i="5"/>
  <c r="D245" i="5"/>
  <c r="D237" i="5" s="1"/>
  <c r="F416" i="4"/>
  <c r="D529" i="4"/>
  <c r="F585" i="4"/>
  <c r="E142" i="9"/>
  <c r="B142" i="9" s="1"/>
  <c r="F45" i="5"/>
  <c r="E146" i="5"/>
  <c r="D1124" i="1" s="1"/>
  <c r="E287" i="9"/>
  <c r="B287" i="9" s="1"/>
  <c r="F180" i="5"/>
  <c r="F190" i="5"/>
  <c r="D206" i="5"/>
  <c r="F5" i="6"/>
  <c r="D129" i="6"/>
  <c r="D141" i="6"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79" i="9"/>
  <c r="E179" i="9" s="1"/>
  <c r="B179" i="9" s="1"/>
  <c r="G177" i="9"/>
  <c r="E177" i="9" s="1"/>
  <c r="B177" i="9" s="1"/>
  <c r="G175" i="9"/>
  <c r="E175" i="9" s="1"/>
  <c r="B175" i="9" s="1"/>
  <c r="G173" i="9"/>
  <c r="E173" i="9" s="1"/>
  <c r="B173" i="9" s="1"/>
  <c r="G169" i="9"/>
  <c r="E169" i="9" s="1"/>
  <c r="B169" i="9" s="1"/>
  <c r="G168" i="9"/>
  <c r="E168" i="9" s="1"/>
  <c r="B168" i="9" s="1"/>
  <c r="G167" i="9"/>
  <c r="E167" i="9" s="1"/>
  <c r="B167" i="9" s="1"/>
  <c r="G166" i="9"/>
  <c r="E166" i="9" s="1"/>
  <c r="B166" i="9" s="1"/>
  <c r="H165" i="9"/>
  <c r="G170" i="9"/>
  <c r="E170" i="9" s="1"/>
  <c r="B170" i="9" s="1"/>
  <c r="G165" i="9"/>
  <c r="H164" i="9"/>
  <c r="G180" i="9"/>
  <c r="E180" i="9" s="1"/>
  <c r="B180" i="9" s="1"/>
  <c r="G178" i="9"/>
  <c r="E178" i="9" s="1"/>
  <c r="B178" i="9" s="1"/>
  <c r="G176" i="9"/>
  <c r="E176" i="9" s="1"/>
  <c r="B176" i="9" s="1"/>
  <c r="G174" i="9"/>
  <c r="E174" i="9" s="1"/>
  <c r="B174" i="9" s="1"/>
  <c r="G171" i="9"/>
  <c r="E171" i="9" s="1"/>
  <c r="B171" i="9" s="1"/>
  <c r="G164" i="9"/>
  <c r="E164" i="9" s="1"/>
  <c r="B164" i="9" s="1"/>
  <c r="G163" i="9"/>
  <c r="E163" i="9" s="1"/>
  <c r="B163" i="9" s="1"/>
  <c r="G162" i="9"/>
  <c r="E162" i="9" s="1"/>
  <c r="B162" i="9" s="1"/>
  <c r="G161" i="9"/>
  <c r="E161" i="9" s="1"/>
  <c r="B161" i="9" s="1"/>
  <c r="G160" i="9"/>
  <c r="E160" i="9" s="1"/>
  <c r="B160" i="9" s="1"/>
  <c r="G172" i="9"/>
  <c r="E172" i="9" s="1"/>
  <c r="B172" i="9" s="1"/>
  <c r="I10" i="9"/>
  <c r="E286" i="9"/>
  <c r="B286" i="9" s="1"/>
  <c r="D42" i="8"/>
  <c r="G294" i="9" s="1"/>
  <c r="E294" i="9" s="1"/>
  <c r="B215" i="9"/>
  <c r="B262" i="9"/>
  <c r="B230" i="9"/>
  <c r="B245" i="9"/>
  <c r="B266" i="9"/>
  <c r="I30" i="3" l="1"/>
  <c r="D1453" i="1"/>
  <c r="G1453" i="1" s="1"/>
  <c r="E7" i="5"/>
  <c r="B191" i="9"/>
  <c r="F644" i="4"/>
  <c r="G638" i="1"/>
  <c r="E151" i="4"/>
  <c r="E6" i="4"/>
  <c r="I1444" i="1"/>
  <c r="H29" i="3"/>
  <c r="F258" i="5"/>
  <c r="C1235" i="1"/>
  <c r="D68" i="5"/>
  <c r="F134" i="5"/>
  <c r="C1112" i="1"/>
  <c r="C1047" i="1"/>
  <c r="F69" i="5"/>
  <c r="G997" i="1"/>
  <c r="H997" i="1"/>
  <c r="F12" i="5"/>
  <c r="D7" i="5"/>
  <c r="H990" i="1"/>
  <c r="G990" i="1"/>
  <c r="D6" i="4"/>
  <c r="F643" i="4"/>
  <c r="C637" i="1"/>
  <c r="F263" i="4"/>
  <c r="C259" i="1"/>
  <c r="G260" i="1"/>
  <c r="H260" i="1"/>
  <c r="G20" i="9"/>
  <c r="E20" i="9" s="1"/>
  <c r="B20" i="9" s="1"/>
  <c r="C148" i="1"/>
  <c r="F133" i="4"/>
  <c r="C129" i="1"/>
  <c r="H28" i="3"/>
  <c r="F141" i="6"/>
  <c r="C1435" i="1"/>
  <c r="F420" i="4"/>
  <c r="C414" i="1"/>
  <c r="H21" i="3"/>
  <c r="C1046" i="1"/>
  <c r="F298" i="4"/>
  <c r="C293" i="1"/>
  <c r="B294" i="9"/>
  <c r="B297" i="9"/>
  <c r="E296" i="9"/>
  <c r="I10" i="3" s="1"/>
  <c r="F212" i="9"/>
  <c r="B212" i="9" s="1"/>
  <c r="E175" i="5"/>
  <c r="D1152" i="1" s="1"/>
  <c r="I22" i="3"/>
  <c r="D1153" i="1"/>
  <c r="E68" i="5"/>
  <c r="F68" i="5" s="1"/>
  <c r="D1065" i="1"/>
  <c r="F106" i="4"/>
  <c r="C102" i="1"/>
  <c r="I28" i="3"/>
  <c r="D1435" i="1"/>
  <c r="E408" i="4"/>
  <c r="D403" i="1" s="1"/>
  <c r="D345" i="1"/>
  <c r="G292" i="9"/>
  <c r="E292" i="9" s="1"/>
  <c r="B292" i="9" s="1"/>
  <c r="F206" i="5"/>
  <c r="C1183" i="1"/>
  <c r="F146" i="5"/>
  <c r="C1124" i="1"/>
  <c r="F484" i="4"/>
  <c r="C478" i="1"/>
  <c r="F252" i="4"/>
  <c r="C248" i="1"/>
  <c r="F82" i="4"/>
  <c r="C78" i="1"/>
  <c r="F396" i="4"/>
  <c r="C391" i="1"/>
  <c r="F163" i="4"/>
  <c r="C159" i="1"/>
  <c r="E635" i="4"/>
  <c r="D629" i="1" s="1"/>
  <c r="D414" i="1"/>
  <c r="D176" i="5"/>
  <c r="E412" i="4"/>
  <c r="I16" i="3"/>
  <c r="D2" i="1"/>
  <c r="I1451" i="1"/>
  <c r="D528" i="4"/>
  <c r="F529" i="4"/>
  <c r="C523" i="1"/>
  <c r="F245" i="5"/>
  <c r="C1222" i="1"/>
  <c r="F118" i="5"/>
  <c r="C1096" i="1"/>
  <c r="F472" i="4"/>
  <c r="C466" i="1"/>
  <c r="F363" i="4"/>
  <c r="C358" i="1"/>
  <c r="F224" i="4"/>
  <c r="C220" i="1"/>
  <c r="F50" i="4"/>
  <c r="C46" i="1"/>
  <c r="D350" i="4"/>
  <c r="D151" i="4"/>
  <c r="E289" i="4"/>
  <c r="E290" i="4" s="1"/>
  <c r="D286" i="1" s="1"/>
  <c r="I17" i="3"/>
  <c r="D147" i="1"/>
  <c r="K1432" i="9"/>
  <c r="G295" i="9"/>
  <c r="E295" i="9" s="1"/>
  <c r="B295" i="9" s="1"/>
  <c r="I34" i="3"/>
  <c r="C1517" i="1"/>
  <c r="E165" i="9"/>
  <c r="B165" i="9" s="1"/>
  <c r="F129" i="6"/>
  <c r="C1423" i="1"/>
  <c r="F237" i="5"/>
  <c r="H23" i="3"/>
  <c r="C1214" i="1"/>
  <c r="F311" i="4"/>
  <c r="C306" i="1"/>
  <c r="F6" i="4"/>
  <c r="H16" i="3"/>
  <c r="D412" i="4"/>
  <c r="C2" i="1"/>
  <c r="G299" i="9"/>
  <c r="E299" i="9" s="1"/>
  <c r="F344" i="4"/>
  <c r="C339" i="1"/>
  <c r="F139" i="4"/>
  <c r="C135" i="1"/>
  <c r="I29" i="3"/>
  <c r="D1436" i="1"/>
  <c r="E636" i="4"/>
  <c r="D630" i="1" s="1"/>
  <c r="D522" i="1"/>
  <c r="I1457" i="1"/>
  <c r="H1453" i="1" l="1"/>
  <c r="F7" i="5"/>
  <c r="D985" i="1"/>
  <c r="I20" i="3"/>
  <c r="G1235" i="1"/>
  <c r="H1235" i="1"/>
  <c r="H1112" i="1"/>
  <c r="G1112" i="1"/>
  <c r="H1047" i="1"/>
  <c r="G1047" i="1"/>
  <c r="H20" i="3"/>
  <c r="D6" i="5"/>
  <c r="C984" i="1" s="1"/>
  <c r="C985" i="1"/>
  <c r="H637" i="1"/>
  <c r="G637" i="1"/>
  <c r="H259" i="1"/>
  <c r="G259" i="1"/>
  <c r="G148" i="1"/>
  <c r="H148" i="1"/>
  <c r="H129" i="1"/>
  <c r="G129" i="1"/>
  <c r="G135" i="1"/>
  <c r="H135" i="1"/>
  <c r="G2" i="1"/>
  <c r="H2" i="1"/>
  <c r="H17" i="3"/>
  <c r="D289" i="4"/>
  <c r="F151" i="4"/>
  <c r="C147" i="1"/>
  <c r="G220" i="1"/>
  <c r="H220" i="1"/>
  <c r="G466" i="1"/>
  <c r="H466" i="1"/>
  <c r="H1222" i="1"/>
  <c r="G1222" i="1"/>
  <c r="D636" i="4"/>
  <c r="F528" i="4"/>
  <c r="C522" i="1"/>
  <c r="G391" i="1"/>
  <c r="H391" i="1"/>
  <c r="H248" i="1"/>
  <c r="G248" i="1"/>
  <c r="H1124" i="1"/>
  <c r="G1124" i="1"/>
  <c r="I21" i="3"/>
  <c r="D1046" i="1"/>
  <c r="E6" i="5"/>
  <c r="D639" i="4"/>
  <c r="F412" i="4"/>
  <c r="C407" i="1"/>
  <c r="G306" i="1"/>
  <c r="H306" i="1"/>
  <c r="H1517" i="1"/>
  <c r="G1517" i="1"/>
  <c r="H11" i="3"/>
  <c r="D408" i="4"/>
  <c r="F350" i="4"/>
  <c r="C345" i="1"/>
  <c r="E639" i="4"/>
  <c r="D407" i="1"/>
  <c r="G102" i="1"/>
  <c r="H102" i="1"/>
  <c r="D407" i="4"/>
  <c r="H1435" i="1"/>
  <c r="G1435" i="1"/>
  <c r="G1436" i="1"/>
  <c r="H1436" i="1"/>
  <c r="G339" i="1"/>
  <c r="H339" i="1"/>
  <c r="H1423" i="1"/>
  <c r="G1423" i="1"/>
  <c r="H9" i="3"/>
  <c r="G46" i="1"/>
  <c r="H46" i="1"/>
  <c r="G358" i="1"/>
  <c r="H358" i="1"/>
  <c r="H1096" i="1"/>
  <c r="G1096" i="1"/>
  <c r="G523" i="1"/>
  <c r="H523" i="1"/>
  <c r="H159" i="1"/>
  <c r="G159" i="1"/>
  <c r="G78" i="1"/>
  <c r="H78" i="1"/>
  <c r="G478" i="1"/>
  <c r="H478" i="1"/>
  <c r="H1183" i="1"/>
  <c r="G1183" i="1"/>
  <c r="E19" i="9"/>
  <c r="E293" i="9"/>
  <c r="H1046" i="1"/>
  <c r="G1046" i="1"/>
  <c r="H414" i="1"/>
  <c r="G414" i="1"/>
  <c r="E298" i="9"/>
  <c r="B299" i="9"/>
  <c r="H1214" i="1"/>
  <c r="G1214" i="1"/>
  <c r="E291" i="4"/>
  <c r="D287" i="1" s="1"/>
  <c r="E413" i="4"/>
  <c r="E414" i="4" s="1"/>
  <c r="D409" i="1" s="1"/>
  <c r="D285" i="1"/>
  <c r="H22" i="3"/>
  <c r="F176" i="5"/>
  <c r="D175" i="5"/>
  <c r="C1153" i="1"/>
  <c r="H1065" i="1"/>
  <c r="G1065" i="1"/>
  <c r="G293" i="1"/>
  <c r="H293" i="1"/>
  <c r="D635" i="4"/>
  <c r="H985" i="1" l="1"/>
  <c r="G985" i="1"/>
  <c r="F6" i="5"/>
  <c r="I9" i="3"/>
  <c r="K3" i="9"/>
  <c r="N3" i="9"/>
  <c r="I11" i="3"/>
  <c r="F639" i="4"/>
  <c r="C633" i="1"/>
  <c r="F636" i="4"/>
  <c r="C630" i="1"/>
  <c r="F175" i="5"/>
  <c r="C1152" i="1"/>
  <c r="F408" i="4"/>
  <c r="C403" i="1"/>
  <c r="G407" i="1"/>
  <c r="H407" i="1"/>
  <c r="D413" i="4"/>
  <c r="D291" i="4"/>
  <c r="F289" i="4"/>
  <c r="C285" i="1"/>
  <c r="D290" i="4"/>
  <c r="G276" i="9"/>
  <c r="F407" i="4"/>
  <c r="C402" i="1"/>
  <c r="H276" i="9"/>
  <c r="D984" i="1"/>
  <c r="H8" i="3" s="1"/>
  <c r="F635" i="4"/>
  <c r="C629" i="1"/>
  <c r="D633" i="1"/>
  <c r="G522" i="1"/>
  <c r="H522" i="1"/>
  <c r="G282" i="9"/>
  <c r="E282" i="9" s="1"/>
  <c r="B282" i="9" s="1"/>
  <c r="E640" i="4"/>
  <c r="E641" i="4" s="1"/>
  <c r="E415" i="4"/>
  <c r="D410" i="1" s="1"/>
  <c r="D408" i="1"/>
  <c r="H1153" i="1"/>
  <c r="G1153" i="1"/>
  <c r="G345" i="1"/>
  <c r="H345" i="1"/>
  <c r="G147" i="1"/>
  <c r="H147" i="1"/>
  <c r="G984" i="1" l="1"/>
  <c r="M3" i="9"/>
  <c r="D635" i="1"/>
  <c r="F290" i="4"/>
  <c r="C286" i="1"/>
  <c r="D640" i="4"/>
  <c r="D415" i="4"/>
  <c r="F413" i="4"/>
  <c r="C408" i="1"/>
  <c r="D414" i="4"/>
  <c r="H984" i="1"/>
  <c r="H629" i="1"/>
  <c r="G629" i="1"/>
  <c r="H402" i="1"/>
  <c r="G402" i="1"/>
  <c r="G285" i="1"/>
  <c r="H285" i="1"/>
  <c r="H1152" i="1"/>
  <c r="G1152" i="1"/>
  <c r="H633" i="1"/>
  <c r="G633" i="1"/>
  <c r="E642" i="4"/>
  <c r="E645" i="4" s="1"/>
  <c r="D634" i="1"/>
  <c r="E276" i="9"/>
  <c r="F291" i="4"/>
  <c r="C287" i="1"/>
  <c r="G403" i="1"/>
  <c r="H403" i="1"/>
  <c r="H630" i="1"/>
  <c r="G630" i="1"/>
  <c r="H287" i="1" l="1"/>
  <c r="G287" i="1"/>
  <c r="E646" i="4"/>
  <c r="D636" i="1"/>
  <c r="F415" i="4"/>
  <c r="C410" i="1"/>
  <c r="F414" i="4"/>
  <c r="C409" i="1"/>
  <c r="D642" i="4"/>
  <c r="F640" i="4"/>
  <c r="C634" i="1"/>
  <c r="D641" i="4"/>
  <c r="I18" i="3"/>
  <c r="D639" i="1"/>
  <c r="E275" i="9"/>
  <c r="I8" i="3" s="1"/>
  <c r="B276" i="9"/>
  <c r="H408" i="1"/>
  <c r="G408" i="1"/>
  <c r="G286" i="1"/>
  <c r="H286" i="1"/>
  <c r="D646" i="4" l="1"/>
  <c r="F642" i="4"/>
  <c r="C636" i="1"/>
  <c r="F641" i="4"/>
  <c r="D645" i="4"/>
  <c r="C635" i="1"/>
  <c r="G409" i="1"/>
  <c r="H409" i="1"/>
  <c r="H634" i="1"/>
  <c r="G634" i="1"/>
  <c r="I19" i="3"/>
  <c r="D640" i="1"/>
  <c r="G410" i="1"/>
  <c r="H410" i="1"/>
  <c r="H19" i="3" l="1"/>
  <c r="F646" i="4"/>
  <c r="C640" i="1"/>
  <c r="H636" i="1"/>
  <c r="G636" i="1"/>
  <c r="H635" i="1"/>
  <c r="G635" i="1"/>
  <c r="H18" i="3"/>
  <c r="F645" i="4"/>
  <c r="C639" i="1"/>
  <c r="G640" i="1" l="1"/>
  <c r="H640" i="1"/>
  <c r="G639" i="1"/>
  <c r="H639" i="1"/>
  <c r="H7" i="3"/>
  <c r="J3" i="9" l="1"/>
  <c r="I7" i="3"/>
  <c r="M272" i="9" l="1"/>
  <c r="L272" i="9"/>
  <c r="H18" i="9"/>
  <c r="G18" i="9"/>
  <c r="K10" i="9"/>
  <c r="G16" i="9"/>
  <c r="K7" i="9"/>
  <c r="J12" i="9"/>
  <c r="J9" i="9"/>
  <c r="H15" i="9"/>
  <c r="K9" i="9"/>
  <c r="L15" i="9"/>
  <c r="H17" i="9"/>
  <c r="K6" i="9"/>
  <c r="J11" i="9"/>
  <c r="I17" i="9"/>
  <c r="J8" i="9"/>
  <c r="G15" i="9"/>
  <c r="J5" i="9"/>
  <c r="L16" i="9"/>
  <c r="K5" i="9"/>
  <c r="J10" i="9"/>
  <c r="M16" i="9"/>
  <c r="I6" i="9"/>
  <c r="K12" i="9"/>
  <c r="G17" i="9"/>
  <c r="I11" i="9"/>
  <c r="J7" i="9"/>
  <c r="I12" i="9"/>
  <c r="I9" i="9"/>
  <c r="H16" i="9"/>
  <c r="J6" i="9"/>
  <c r="I13" i="9"/>
  <c r="I8" i="9"/>
  <c r="M15" i="9"/>
  <c r="I5" i="9"/>
  <c r="K11" i="9"/>
  <c r="J17" i="9"/>
  <c r="K8" i="9"/>
  <c r="J13" i="9"/>
  <c r="I7" i="9"/>
  <c r="K13" i="9"/>
  <c r="F16" i="9" l="1"/>
  <c r="E18" i="9"/>
  <c r="B18" i="9" s="1"/>
  <c r="E9" i="9"/>
  <c r="B9" i="9" s="1"/>
  <c r="E10" i="9"/>
  <c r="B10" i="9" s="1"/>
  <c r="E8" i="9"/>
  <c r="B8" i="9" s="1"/>
  <c r="E12" i="9"/>
  <c r="B12" i="9" s="1"/>
  <c r="E15" i="9"/>
  <c r="E7" i="9"/>
  <c r="B7" i="9" s="1"/>
  <c r="E5" i="9"/>
  <c r="E6" i="9"/>
  <c r="B6" i="9" s="1"/>
  <c r="F15" i="9"/>
  <c r="F14" i="9" s="1"/>
  <c r="E13" i="9"/>
  <c r="B13" i="9" s="1"/>
  <c r="E11" i="9"/>
  <c r="B11" i="9" s="1"/>
  <c r="E17" i="9"/>
  <c r="B17" i="9" s="1"/>
  <c r="E16" i="9"/>
  <c r="B16" i="9" s="1"/>
  <c r="F272" i="9"/>
  <c r="B15" i="9" l="1"/>
  <c r="E14" i="9"/>
  <c r="B272" i="9"/>
  <c r="F19" i="9"/>
  <c r="F3" i="9" s="1"/>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<sst xmlns="http://schemas.openxmlformats.org/spreadsheetml/2006/main" count="4313" uniqueCount="3393">
  <si>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</si>
  <si>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</si>
  <si>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</si>
  <si>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</si>
  <si>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</si>
  <si>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</si>
  <si>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</si>
  <si>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</si>
  <si>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</si>
  <si>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</si>
  <si>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</si>
  <si>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</si>
  <si>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</si>
  <si>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</si>
  <si>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</si>
  <si>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</si>
  <si>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</si>
  <si>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</si>
  <si>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</si>
  <si>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</si>
  <si>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</si>
  <si>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</si>
  <si>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</si>
  <si>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</si>
  <si>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</si>
  <si>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</si>
  <si>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</si>
  <si>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</si>
  <si>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</si>
  <si>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</si>
  <si>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</si>
  <si>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KAZNIONICA U  TUROPOLJU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</si>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</sst>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17934442</v>
      </c>
      <c r="D2" s="6">
        <f>'PR-RAS'!E6</f>
        <v>20336702.559999999</v>
      </c>
      <c r="E2" s="6">
        <v>0</v>
      </c>
      <c r="F2" s="6">
        <v>0</v>
      </c>
      <c r="G2" s="7">
        <f t="shared" ref="G2:G264" si="0">(B2/1000)*(C2*1+D2*2)</f>
        <v>58607.847119999999</v>
      </c>
      <c r="H2" s="7">
        <f t="shared" ref="H2:H264" si="1">ABS(C2-ROUND(C2,0))+ABS(D2-ROUND(D2,0))</f>
        <v>0.44000000134110451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294981</v>
      </c>
      <c r="D3" s="1">
        <f>'PR-RAS'!E7</f>
        <v>281650.37</v>
      </c>
      <c r="E3" s="1">
        <v>0</v>
      </c>
      <c r="F3" s="1">
        <v>0</v>
      </c>
      <c r="G3" s="2">
        <f t="shared" si="0"/>
        <v>1716.56348</v>
      </c>
      <c r="H3" s="2">
        <f t="shared" si="1"/>
        <v>0.36999999999534339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294981</v>
      </c>
      <c r="D25" s="1">
        <f>'PR-RAS'!E29</f>
        <v>281650.37</v>
      </c>
      <c r="E25" s="1">
        <v>0</v>
      </c>
      <c r="F25" s="1">
        <v>0</v>
      </c>
      <c r="G25" s="2">
        <f t="shared" si="0"/>
        <v>20598.761760000001</v>
      </c>
      <c r="H25" s="2">
        <f t="shared" si="1"/>
        <v>0.36999999999534339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294981</v>
      </c>
      <c r="D32" s="1">
        <f>'PR-RAS'!E36</f>
        <v>281650.37</v>
      </c>
      <c r="E32" s="1">
        <v>0</v>
      </c>
      <c r="F32" s="1">
        <v>0</v>
      </c>
      <c r="G32" s="2">
        <f t="shared" si="0"/>
        <v>26606.733939999998</v>
      </c>
      <c r="H32" s="2">
        <f t="shared" si="1"/>
        <v>0.36999999999534339</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208553</v>
      </c>
      <c r="D46" s="1">
        <f>'PR-RAS'!E50</f>
        <v>112498.23</v>
      </c>
      <c r="E46" s="1">
        <v>0</v>
      </c>
      <c r="F46" s="1">
        <v>0</v>
      </c>
      <c r="G46" s="2">
        <f t="shared" si="0"/>
        <v>19509.725699999999</v>
      </c>
      <c r="H46" s="2">
        <f t="shared" si="1"/>
        <v>0.22999999999592546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22470.7</v>
      </c>
      <c r="E55" s="1">
        <v>0</v>
      </c>
      <c r="F55" s="1">
        <v>0</v>
      </c>
      <c r="G55" s="2">
        <f t="shared" si="0"/>
        <v>2426.8355999999999</v>
      </c>
      <c r="H55" s="2">
        <f t="shared" si="1"/>
        <v>0.2999999999992724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22470.7</v>
      </c>
      <c r="E56" s="1">
        <v>0</v>
      </c>
      <c r="F56" s="1">
        <v>0</v>
      </c>
      <c r="G56" s="2">
        <f t="shared" si="0"/>
        <v>2471.777</v>
      </c>
      <c r="H56" s="2">
        <f t="shared" si="1"/>
        <v>0.2999999999992724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208553</v>
      </c>
      <c r="D73" s="1">
        <f>'PR-RAS'!E77</f>
        <v>90027.53</v>
      </c>
      <c r="E73" s="1">
        <v>0</v>
      </c>
      <c r="F73" s="1">
        <v>0</v>
      </c>
      <c r="G73" s="2">
        <f t="shared" si="0"/>
        <v>27979.780319999998</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28353</v>
      </c>
      <c r="D74" s="1">
        <f>'PR-RAS'!E78</f>
        <v>18903.849999999999</v>
      </c>
      <c r="E74" s="1">
        <v>0</v>
      </c>
      <c r="F74" s="1">
        <v>0</v>
      </c>
      <c r="G74" s="2">
        <f t="shared" si="0"/>
        <v>4829.7310999999991</v>
      </c>
      <c r="H74" s="2">
        <f t="shared" si="1"/>
        <v>0.15000000000145519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180200</v>
      </c>
      <c r="D76" s="1">
        <f>'PR-RAS'!E80</f>
        <v>71123.679999999993</v>
      </c>
      <c r="E76" s="1">
        <v>0</v>
      </c>
      <c r="F76" s="1">
        <v>0</v>
      </c>
      <c r="G76" s="2">
        <f t="shared" si="0"/>
        <v>24183.552</v>
      </c>
      <c r="H76" s="2">
        <f t="shared" si="1"/>
        <v>0.32000000000698492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2.96</v>
      </c>
      <c r="E78" s="1">
        <v>0</v>
      </c>
      <c r="F78" s="1">
        <v>0</v>
      </c>
      <c r="G78" s="2">
        <f t="shared" si="0"/>
        <v>0.68684000000000001</v>
      </c>
      <c r="H78" s="2">
        <f t="shared" si="1"/>
        <v>4.0000000000000036E-2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2.96</v>
      </c>
      <c r="E79" s="1">
        <v>0</v>
      </c>
      <c r="F79" s="1">
        <v>0</v>
      </c>
      <c r="G79" s="2">
        <f t="shared" si="0"/>
        <v>0.69576000000000005</v>
      </c>
      <c r="H79" s="2">
        <f t="shared" si="1"/>
        <v>4.0000000000000036E-2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2.96</v>
      </c>
      <c r="E81" s="1">
        <v>0</v>
      </c>
      <c r="F81" s="1">
        <v>0</v>
      </c>
      <c r="G81" s="2">
        <f t="shared" si="0"/>
        <v>0.71360000000000001</v>
      </c>
      <c r="H81" s="2">
        <f t="shared" si="1"/>
        <v>4.0000000000000036E-2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1502687</v>
      </c>
      <c r="D120" s="1">
        <f>'PR-RAS'!E124</f>
        <v>2010876.8699999999</v>
      </c>
      <c r="E120" s="1">
        <v>0</v>
      </c>
      <c r="F120" s="1">
        <v>0</v>
      </c>
      <c r="G120" s="2">
        <f t="shared" si="0"/>
        <v>657408.44805999997</v>
      </c>
      <c r="H120" s="2">
        <f t="shared" si="1"/>
        <v>0.13000000012107193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1502687</v>
      </c>
      <c r="D121" s="1">
        <f>'PR-RAS'!E125</f>
        <v>2010876.8699999999</v>
      </c>
      <c r="E121" s="1">
        <v>0</v>
      </c>
      <c r="F121" s="1">
        <v>0</v>
      </c>
      <c r="G121" s="2">
        <f t="shared" si="0"/>
        <v>662932.88879999996</v>
      </c>
      <c r="H121" s="2">
        <f t="shared" si="1"/>
        <v>0.13000000012107193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1157892</v>
      </c>
      <c r="D122" s="1">
        <f>'PR-RAS'!E126</f>
        <v>1490115.93</v>
      </c>
      <c r="E122" s="1">
        <v>0</v>
      </c>
      <c r="F122" s="1">
        <v>0</v>
      </c>
      <c r="G122" s="2">
        <f t="shared" si="0"/>
        <v>500712.98705999996</v>
      </c>
      <c r="H122" s="2">
        <f t="shared" si="1"/>
        <v>7.000000006519258E-2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344795</v>
      </c>
      <c r="D123" s="1">
        <f>'PR-RAS'!E127</f>
        <v>520760.94</v>
      </c>
      <c r="E123" s="1">
        <v>0</v>
      </c>
      <c r="F123" s="1">
        <v>0</v>
      </c>
      <c r="G123" s="2">
        <f t="shared" si="0"/>
        <v>169130.65935999999</v>
      </c>
      <c r="H123" s="2">
        <f t="shared" si="1"/>
        <v>5.9999999997671694E-2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15762187</v>
      </c>
      <c r="D129" s="1">
        <f>'PR-RAS'!E133</f>
        <v>17822321.109999999</v>
      </c>
      <c r="E129" s="1">
        <v>0</v>
      </c>
      <c r="F129" s="1">
        <v>0</v>
      </c>
      <c r="G129" s="2">
        <f t="shared" si="0"/>
        <v>6580074.14016</v>
      </c>
      <c r="H129" s="2">
        <f t="shared" si="1"/>
        <v>0.10999999940395355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15762187</v>
      </c>
      <c r="D130" s="1">
        <f>'PR-RAS'!E134</f>
        <v>17822321.109999999</v>
      </c>
      <c r="E130" s="1">
        <v>0</v>
      </c>
      <c r="F130" s="1">
        <v>0</v>
      </c>
      <c r="G130" s="2">
        <f t="shared" si="0"/>
        <v>6631480.9693799997</v>
      </c>
      <c r="H130" s="2">
        <f t="shared" si="1"/>
        <v>0.10999999940395355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15762187</v>
      </c>
      <c r="D131" s="1">
        <f>'PR-RAS'!E135</f>
        <v>17349075.359999999</v>
      </c>
      <c r="E131" s="1">
        <v>0</v>
      </c>
      <c r="F131" s="1">
        <v>0</v>
      </c>
      <c r="G131" s="2">
        <f t="shared" si="0"/>
        <v>6559843.9035999998</v>
      </c>
      <c r="H131" s="2">
        <f t="shared" si="1"/>
        <v>0.35999999940395355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473245.75</v>
      </c>
      <c r="E132" s="1">
        <v>0</v>
      </c>
      <c r="F132" s="1">
        <v>0</v>
      </c>
      <c r="G132" s="2">
        <f t="shared" si="0"/>
        <v>123990.38650000001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166031</v>
      </c>
      <c r="D135" s="1">
        <f>'PR-RAS'!E139</f>
        <v>109353.02</v>
      </c>
      <c r="E135" s="1">
        <v>0</v>
      </c>
      <c r="F135" s="1">
        <v>0</v>
      </c>
      <c r="G135" s="2">
        <f t="shared" si="0"/>
        <v>51554.763360000004</v>
      </c>
      <c r="H135" s="2">
        <f t="shared" si="1"/>
        <v>2.0000000004074536E-2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166031</v>
      </c>
      <c r="D146" s="1">
        <f>'PR-RAS'!E150</f>
        <v>109353.02</v>
      </c>
      <c r="E146" s="1">
        <v>0</v>
      </c>
      <c r="F146" s="1">
        <v>0</v>
      </c>
      <c r="G146" s="2">
        <f t="shared" si="0"/>
        <v>55786.870800000004</v>
      </c>
      <c r="H146" s="2">
        <f t="shared" si="1"/>
        <v>2.0000000004074536E-2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17725201</v>
      </c>
      <c r="D147" s="1">
        <f>'PR-RAS'!E151</f>
        <v>20102643</v>
      </c>
      <c r="E147" s="1">
        <v>0</v>
      </c>
      <c r="F147" s="1">
        <v>0</v>
      </c>
      <c r="G147" s="2">
        <f t="shared" si="0"/>
        <v>8457851.102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12090746</v>
      </c>
      <c r="D148" s="1">
        <f>'PR-RAS'!E152</f>
        <v>12644524.119999999</v>
      </c>
      <c r="E148" s="1">
        <v>0</v>
      </c>
      <c r="F148" s="1">
        <v>0</v>
      </c>
      <c r="G148" s="2">
        <f t="shared" si="0"/>
        <v>5494829.7532799989</v>
      </c>
      <c r="H148" s="2">
        <f t="shared" si="1"/>
        <v>0.11999999918043613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9104604</v>
      </c>
      <c r="D149" s="1">
        <f>'PR-RAS'!E153</f>
        <v>9499944.3699999992</v>
      </c>
      <c r="E149" s="1">
        <v>0</v>
      </c>
      <c r="F149" s="1">
        <v>0</v>
      </c>
      <c r="G149" s="2">
        <f t="shared" si="0"/>
        <v>4159464.9255199996</v>
      </c>
      <c r="H149" s="2">
        <f t="shared" si="1"/>
        <v>0.36999999918043613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8846141</v>
      </c>
      <c r="D150" s="1">
        <f>'PR-RAS'!E154</f>
        <v>9276176.6400000006</v>
      </c>
      <c r="E150" s="1">
        <v>0</v>
      </c>
      <c r="F150" s="1">
        <v>0</v>
      </c>
      <c r="G150" s="2">
        <f t="shared" si="0"/>
        <v>4082375.6477199998</v>
      </c>
      <c r="H150" s="2">
        <f t="shared" si="1"/>
        <v>0.35999999940395355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257468</v>
      </c>
      <c r="D152" s="1">
        <f>'PR-RAS'!E156</f>
        <v>218072.29</v>
      </c>
      <c r="E152" s="1">
        <v>0</v>
      </c>
      <c r="F152" s="1">
        <v>0</v>
      </c>
      <c r="G152" s="2">
        <f t="shared" si="0"/>
        <v>104735.49958</v>
      </c>
      <c r="H152" s="2">
        <f t="shared" si="1"/>
        <v>0.29000000000814907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995</v>
      </c>
      <c r="D153" s="1">
        <f>'PR-RAS'!E157</f>
        <v>5695.44</v>
      </c>
      <c r="E153" s="1">
        <v>0</v>
      </c>
      <c r="F153" s="1">
        <v>0</v>
      </c>
      <c r="G153" s="2">
        <f t="shared" si="0"/>
        <v>1882.6537599999999</v>
      </c>
      <c r="H153" s="2">
        <f t="shared" si="1"/>
        <v>0.43999999999959982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488645</v>
      </c>
      <c r="D154" s="1">
        <f>'PR-RAS'!E158</f>
        <v>542721.24</v>
      </c>
      <c r="E154" s="1">
        <v>0</v>
      </c>
      <c r="F154" s="1">
        <v>0</v>
      </c>
      <c r="G154" s="2">
        <f t="shared" si="0"/>
        <v>240835.38443999999</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2497497</v>
      </c>
      <c r="D155" s="1">
        <f>'PR-RAS'!E159</f>
        <v>2601858.5099999998</v>
      </c>
      <c r="E155" s="1">
        <v>0</v>
      </c>
      <c r="F155" s="1">
        <v>0</v>
      </c>
      <c r="G155" s="2">
        <f t="shared" si="0"/>
        <v>1185986.9590799999</v>
      </c>
      <c r="H155" s="2">
        <f t="shared" si="1"/>
        <v>0.49000000022351742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995237</v>
      </c>
      <c r="D156" s="1">
        <f>'PR-RAS'!E160</f>
        <v>1034367.62</v>
      </c>
      <c r="E156" s="1">
        <v>0</v>
      </c>
      <c r="F156" s="1">
        <v>0</v>
      </c>
      <c r="G156" s="2">
        <f t="shared" si="0"/>
        <v>474915.69720000005</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1502260</v>
      </c>
      <c r="D157" s="1">
        <f>'PR-RAS'!E161</f>
        <v>1567490.89</v>
      </c>
      <c r="E157" s="1">
        <v>0</v>
      </c>
      <c r="F157" s="1">
        <v>0</v>
      </c>
      <c r="G157" s="2">
        <f t="shared" si="0"/>
        <v>723409.71767999989</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5326445</v>
      </c>
      <c r="D159" s="1">
        <f>'PR-RAS'!E163</f>
        <v>7165344.8100000005</v>
      </c>
      <c r="E159" s="1">
        <v>0</v>
      </c>
      <c r="F159" s="1">
        <v>0</v>
      </c>
      <c r="G159" s="2">
        <f t="shared" si="0"/>
        <v>3105827.2699600002</v>
      </c>
      <c r="H159" s="2">
        <f t="shared" si="1"/>
        <v>0.18999999947845936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505932</v>
      </c>
      <c r="D160" s="1">
        <f>'PR-RAS'!E164</f>
        <v>646926.27999999991</v>
      </c>
      <c r="E160" s="1">
        <v>0</v>
      </c>
      <c r="F160" s="1">
        <v>0</v>
      </c>
      <c r="G160" s="2">
        <f t="shared" si="0"/>
        <v>286165.74503999995</v>
      </c>
      <c r="H160" s="2">
        <f t="shared" si="1"/>
        <v>0.27999999991152436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5479</v>
      </c>
      <c r="D161" s="1">
        <f>'PR-RAS'!E165</f>
        <v>7712.6</v>
      </c>
      <c r="E161" s="1">
        <v>0</v>
      </c>
      <c r="F161" s="1">
        <v>0</v>
      </c>
      <c r="G161" s="2">
        <f t="shared" si="0"/>
        <v>3344.672</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498113</v>
      </c>
      <c r="D162" s="1">
        <f>'PR-RAS'!E166</f>
        <v>631876.48</v>
      </c>
      <c r="E162" s="1">
        <v>0</v>
      </c>
      <c r="F162" s="1">
        <v>0</v>
      </c>
      <c r="G162" s="2">
        <f t="shared" si="0"/>
        <v>283660.41956000001</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2340</v>
      </c>
      <c r="D163" s="1">
        <f>'PR-RAS'!E167</f>
        <v>7337.2</v>
      </c>
      <c r="E163" s="1">
        <v>0</v>
      </c>
      <c r="F163" s="1">
        <v>0</v>
      </c>
      <c r="G163" s="2">
        <f t="shared" si="0"/>
        <v>2756.3328000000001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3661575</v>
      </c>
      <c r="D165" s="1">
        <f>'PR-RAS'!E169</f>
        <v>5043308.1800000006</v>
      </c>
      <c r="E165" s="1">
        <v>0</v>
      </c>
      <c r="F165" s="1">
        <v>0</v>
      </c>
      <c r="G165" s="2">
        <f t="shared" si="0"/>
        <v>2254703.3830400002</v>
      </c>
      <c r="H165" s="2">
        <f t="shared" si="1"/>
        <v>0.18000000063329935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129168</v>
      </c>
      <c r="D166" s="1">
        <f>'PR-RAS'!E170</f>
        <v>159013.24</v>
      </c>
      <c r="E166" s="1">
        <v>0</v>
      </c>
      <c r="F166" s="1">
        <v>0</v>
      </c>
      <c r="G166" s="2">
        <f t="shared" si="0"/>
        <v>73787.089200000002</v>
      </c>
      <c r="H166" s="2">
        <f t="shared" si="1"/>
        <v>0.23999999999068677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2570599</v>
      </c>
      <c r="D167" s="1">
        <f>'PR-RAS'!E171</f>
        <v>3244926.34</v>
      </c>
      <c r="E167" s="1">
        <v>0</v>
      </c>
      <c r="F167" s="1">
        <v>0</v>
      </c>
      <c r="G167" s="2">
        <f t="shared" si="0"/>
        <v>1504034.9788800001</v>
      </c>
      <c r="H167" s="2">
        <f t="shared" si="1"/>
        <v>0.33999999985098839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786681</v>
      </c>
      <c r="D168" s="1">
        <f>'PR-RAS'!E172</f>
        <v>1411492.32</v>
      </c>
      <c r="E168" s="1">
        <v>0</v>
      </c>
      <c r="F168" s="1">
        <v>0</v>
      </c>
      <c r="G168" s="2">
        <f t="shared" si="0"/>
        <v>602814.16188000003</v>
      </c>
      <c r="H168" s="2">
        <f t="shared" si="1"/>
        <v>0.32000000006519258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143804</v>
      </c>
      <c r="D169" s="1">
        <f>'PR-RAS'!E173</f>
        <v>156763.43</v>
      </c>
      <c r="E169" s="1">
        <v>0</v>
      </c>
      <c r="F169" s="1">
        <v>0</v>
      </c>
      <c r="G169" s="2">
        <f t="shared" si="0"/>
        <v>76831.584480000005</v>
      </c>
      <c r="H169" s="2">
        <f t="shared" si="1"/>
        <v>0.42999999999301508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25932</v>
      </c>
      <c r="D170" s="1">
        <f>'PR-RAS'!E174</f>
        <v>62675.9</v>
      </c>
      <c r="E170" s="1">
        <v>0</v>
      </c>
      <c r="F170" s="1">
        <v>0</v>
      </c>
      <c r="G170" s="2">
        <f t="shared" si="0"/>
        <v>25566.962199999998</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5391</v>
      </c>
      <c r="D172" s="1">
        <f>'PR-RAS'!E176</f>
        <v>8436.9500000000007</v>
      </c>
      <c r="E172" s="1">
        <v>0</v>
      </c>
      <c r="F172" s="1">
        <v>0</v>
      </c>
      <c r="G172" s="2">
        <f t="shared" si="0"/>
        <v>3807.2979000000005</v>
      </c>
      <c r="H172" s="2">
        <f t="shared" si="1"/>
        <v>4.9999999999272404E-2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697729</v>
      </c>
      <c r="D173" s="1">
        <f>'PR-RAS'!E177</f>
        <v>785393.75000000012</v>
      </c>
      <c r="E173" s="1">
        <v>0</v>
      </c>
      <c r="F173" s="1">
        <v>0</v>
      </c>
      <c r="G173" s="2">
        <f t="shared" si="0"/>
        <v>390184.83799999999</v>
      </c>
      <c r="H173" s="2">
        <f t="shared" si="1"/>
        <v>0.24999999988358468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60456</v>
      </c>
      <c r="D174" s="1">
        <f>'PR-RAS'!E178</f>
        <v>72893.37</v>
      </c>
      <c r="E174" s="1">
        <v>0</v>
      </c>
      <c r="F174" s="1">
        <v>0</v>
      </c>
      <c r="G174" s="2">
        <f t="shared" si="0"/>
        <v>35679.994019999998</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143371</v>
      </c>
      <c r="D175" s="1">
        <f>'PR-RAS'!E179</f>
        <v>248310.51</v>
      </c>
      <c r="E175" s="1">
        <v>0</v>
      </c>
      <c r="F175" s="1">
        <v>0</v>
      </c>
      <c r="G175" s="2">
        <f t="shared" si="0"/>
        <v>111358.61147999999</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16491</v>
      </c>
      <c r="D176" s="1">
        <f>'PR-RAS'!E180</f>
        <v>5175</v>
      </c>
      <c r="E176" s="1">
        <v>0</v>
      </c>
      <c r="F176" s="1">
        <v>0</v>
      </c>
      <c r="G176" s="2">
        <f t="shared" si="0"/>
        <v>4697.1749999999993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230120</v>
      </c>
      <c r="D177" s="1">
        <f>'PR-RAS'!E181</f>
        <v>231986.02</v>
      </c>
      <c r="E177" s="1">
        <v>0</v>
      </c>
      <c r="F177" s="1">
        <v>0</v>
      </c>
      <c r="G177" s="2">
        <f t="shared" si="0"/>
        <v>122160.19903999999</v>
      </c>
      <c r="H177" s="2">
        <f t="shared" si="1"/>
        <v>1.9999999989522621E-2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16183</v>
      </c>
      <c r="D179" s="1">
        <f>'PR-RAS'!E183</f>
        <v>23809.5</v>
      </c>
      <c r="E179" s="1">
        <v>0</v>
      </c>
      <c r="F179" s="1">
        <v>0</v>
      </c>
      <c r="G179" s="2">
        <f t="shared" si="0"/>
        <v>11356.755999999999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151612</v>
      </c>
      <c r="D180" s="1">
        <f>'PR-RAS'!E184</f>
        <v>80922.05</v>
      </c>
      <c r="E180" s="1">
        <v>0</v>
      </c>
      <c r="F180" s="1">
        <v>0</v>
      </c>
      <c r="G180" s="2">
        <f t="shared" si="0"/>
        <v>56108.641899999995</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1858</v>
      </c>
      <c r="D181" s="1">
        <f>'PR-RAS'!E185</f>
        <v>2612.52</v>
      </c>
      <c r="E181" s="1">
        <v>0</v>
      </c>
      <c r="F181" s="1">
        <v>0</v>
      </c>
      <c r="G181" s="2">
        <f t="shared" si="0"/>
        <v>1274.9471999999998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77638</v>
      </c>
      <c r="D182" s="1">
        <f>'PR-RAS'!E186</f>
        <v>119684.78</v>
      </c>
      <c r="E182" s="1">
        <v>0</v>
      </c>
      <c r="F182" s="1">
        <v>0</v>
      </c>
      <c r="G182" s="2">
        <f t="shared" si="0"/>
        <v>57378.36836</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461209</v>
      </c>
      <c r="D184" s="1">
        <f>'PR-RAS'!E188</f>
        <v>689716.60000000009</v>
      </c>
      <c r="E184" s="1">
        <v>0</v>
      </c>
      <c r="F184" s="1">
        <v>0</v>
      </c>
      <c r="G184" s="2">
        <f t="shared" si="0"/>
        <v>336837.52260000003</v>
      </c>
      <c r="H184" s="2">
        <f t="shared" si="1"/>
        <v>0.39999999990686774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430288</v>
      </c>
      <c r="D185" s="1">
        <f>'PR-RAS'!E189</f>
        <v>556821.65</v>
      </c>
      <c r="E185" s="1">
        <v>0</v>
      </c>
      <c r="F185" s="1">
        <v>0</v>
      </c>
      <c r="G185" s="2">
        <f t="shared" si="0"/>
        <v>284083.35920000001</v>
      </c>
      <c r="H185" s="2">
        <f t="shared" si="1"/>
        <v>0.34999999997671694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7688</v>
      </c>
      <c r="D186" s="1">
        <f>'PR-RAS'!E190</f>
        <v>15495.18</v>
      </c>
      <c r="E186" s="1">
        <v>0</v>
      </c>
      <c r="F186" s="1">
        <v>0</v>
      </c>
      <c r="G186" s="2">
        <f t="shared" si="0"/>
        <v>7155.4966000000004</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1796</v>
      </c>
      <c r="D187" s="1">
        <f>'PR-RAS'!E191</f>
        <v>7466.91</v>
      </c>
      <c r="E187" s="1">
        <v>0</v>
      </c>
      <c r="F187" s="1">
        <v>0</v>
      </c>
      <c r="G187" s="2">
        <f t="shared" si="0"/>
        <v>3111.7465200000001</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10162</v>
      </c>
      <c r="D188" s="1">
        <f>'PR-RAS'!E192</f>
        <v>0</v>
      </c>
      <c r="E188" s="1">
        <v>0</v>
      </c>
      <c r="F188" s="1">
        <v>0</v>
      </c>
      <c r="G188" s="2">
        <f t="shared" si="0"/>
        <v>1900.2940000000001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11162.5</v>
      </c>
      <c r="E189" s="1">
        <v>0</v>
      </c>
      <c r="F189" s="1">
        <v>0</v>
      </c>
      <c r="G189" s="2">
        <f t="shared" si="0"/>
        <v>4197.1000000000004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11275</v>
      </c>
      <c r="D190" s="1">
        <f>'PR-RAS'!E194</f>
        <v>0</v>
      </c>
      <c r="E190" s="1">
        <v>0</v>
      </c>
      <c r="F190" s="1">
        <v>0</v>
      </c>
      <c r="G190" s="2">
        <f t="shared" si="0"/>
        <v>2130.9749999999999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98770.36</v>
      </c>
      <c r="E191" s="1">
        <v>0</v>
      </c>
      <c r="F191" s="1">
        <v>0</v>
      </c>
      <c r="G191" s="2">
        <f t="shared" si="0"/>
        <v>37532.736799999999</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13029</v>
      </c>
      <c r="D192" s="1">
        <f>'PR-RAS'!E196</f>
        <v>11123.699999999999</v>
      </c>
      <c r="E192" s="1">
        <v>0</v>
      </c>
      <c r="F192" s="1">
        <v>0</v>
      </c>
      <c r="G192" s="2">
        <f t="shared" si="0"/>
        <v>6737.7923999999994</v>
      </c>
      <c r="H192" s="2">
        <f t="shared" si="1"/>
        <v>0.30000000000109139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13029</v>
      </c>
      <c r="D206" s="1">
        <f>'PR-RAS'!E210</f>
        <v>11123.699999999999</v>
      </c>
      <c r="E206" s="1">
        <v>0</v>
      </c>
      <c r="F206" s="1">
        <v>0</v>
      </c>
      <c r="G206" s="2">
        <f t="shared" si="0"/>
        <v>7231.6619999999984</v>
      </c>
      <c r="H206" s="2">
        <f t="shared" si="1"/>
        <v>0.30000000000109139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13029</v>
      </c>
      <c r="D207" s="1">
        <f>'PR-RAS'!E211</f>
        <v>11123.4</v>
      </c>
      <c r="E207" s="1">
        <v>0</v>
      </c>
      <c r="F207" s="1">
        <v>0</v>
      </c>
      <c r="G207" s="2">
        <f t="shared" si="0"/>
        <v>7266.8148000000001</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0.3</v>
      </c>
      <c r="E210" s="1">
        <v>0</v>
      </c>
      <c r="F210" s="1">
        <v>0</v>
      </c>
      <c r="G210" s="2">
        <f t="shared" si="0"/>
        <v>0.12539999999999998</v>
      </c>
      <c r="H210" s="2">
        <f t="shared" si="1"/>
        <v>0.3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294981</v>
      </c>
      <c r="D259" s="1">
        <f>'PR-RAS'!E263</f>
        <v>281650.37</v>
      </c>
      <c r="E259" s="1">
        <v>0</v>
      </c>
      <c r="F259" s="1">
        <v>0</v>
      </c>
      <c r="G259" s="2">
        <f t="shared" si="0"/>
        <v>221436.68892000002</v>
      </c>
      <c r="H259" s="2">
        <f t="shared" si="1"/>
        <v>0.36999999999534339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294981</v>
      </c>
      <c r="D260" s="1">
        <f>'PR-RAS'!E264</f>
        <v>281650.37</v>
      </c>
      <c r="E260" s="1">
        <v>0</v>
      </c>
      <c r="F260" s="1">
        <v>0</v>
      </c>
      <c r="G260" s="2">
        <f t="shared" si="0"/>
        <v>222294.97065999999</v>
      </c>
      <c r="H260" s="2">
        <f t="shared" si="1"/>
        <v>0.36999999999534339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294981</v>
      </c>
      <c r="D261" s="1">
        <f>'PR-RAS'!E265</f>
        <v>281650.37</v>
      </c>
      <c r="E261" s="1">
        <v>0</v>
      </c>
      <c r="F261" s="1">
        <v>0</v>
      </c>
      <c r="G261" s="2">
        <f t="shared" si="0"/>
        <v>223153.2524</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359286</v>
      </c>
      <c r="D281" s="1">
        <f>'PR-RAS'!E285</f>
        <v>567503.15</v>
      </c>
      <c r="E281" s="1">
        <v>0</v>
      </c>
      <c r="F281" s="1">
        <v>0</v>
      </c>
      <c r="G281" s="2">
        <f t="shared" si="8"/>
        <v>418401.84400000004</v>
      </c>
      <c r="H281" s="2">
        <f t="shared" si="9"/>
        <v>0.15000000002328306</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567503</v>
      </c>
      <c r="D282" s="1">
        <f>'PR-RAS'!E286</f>
        <v>686411.86</v>
      </c>
      <c r="E282" s="1">
        <v>0</v>
      </c>
      <c r="F282" s="1">
        <v>0</v>
      </c>
      <c r="G282" s="2">
        <f t="shared" si="8"/>
        <v>545231.80832000007</v>
      </c>
      <c r="H282" s="2">
        <f t="shared" si="9"/>
        <v>0.14000000001396984</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208217</v>
      </c>
      <c r="D283" s="1">
        <f>'PR-RAS'!E287</f>
        <v>118908.70999999996</v>
      </c>
      <c r="E283" s="1">
        <v>0</v>
      </c>
      <c r="F283" s="1">
        <v>0</v>
      </c>
      <c r="G283" s="2">
        <f t="shared" si="8"/>
        <v>125781.70643999997</v>
      </c>
      <c r="H283" s="2">
        <f t="shared" si="9"/>
        <v>0.2900000000372529</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17516984</v>
      </c>
      <c r="D285" s="1">
        <f>'PR-RAS'!E289</f>
        <v>19983734.289999999</v>
      </c>
      <c r="E285" s="1">
        <v>0</v>
      </c>
      <c r="F285" s="1">
        <v>0</v>
      </c>
      <c r="G285" s="2">
        <f t="shared" si="8"/>
        <v>16325584.532719998</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417458</v>
      </c>
      <c r="D286" s="1">
        <f>'PR-RAS'!E290</f>
        <v>352968.26999999955</v>
      </c>
      <c r="E286" s="1">
        <v>0</v>
      </c>
      <c r="F286" s="1">
        <v>0</v>
      </c>
      <c r="G286" s="2">
        <f t="shared" si="8"/>
        <v>320167.44389999972</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139881</v>
      </c>
      <c r="D288" s="1">
        <f>'PR-RAS'!E292</f>
        <v>557339.49</v>
      </c>
      <c r="E288" s="1">
        <v>0</v>
      </c>
      <c r="F288" s="1">
        <v>0</v>
      </c>
      <c r="G288" s="2">
        <f t="shared" si="8"/>
        <v>360058.71425999998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449627</v>
      </c>
      <c r="D290" s="1">
        <f>'PR-RAS'!E294</f>
        <v>448333.44</v>
      </c>
      <c r="E290" s="1">
        <v>0</v>
      </c>
      <c r="F290" s="1">
        <v>0</v>
      </c>
      <c r="G290" s="2">
        <f t="shared" si="8"/>
        <v>389078.93131999992</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379327</v>
      </c>
      <c r="D291" s="1">
        <f>'PR-RAS'!E295</f>
        <v>361097.44</v>
      </c>
      <c r="E291" s="1">
        <v>0</v>
      </c>
      <c r="F291" s="1">
        <v>0</v>
      </c>
      <c r="G291" s="2">
        <f t="shared" si="8"/>
        <v>319441.34519999992</v>
      </c>
      <c r="H291" s="2">
        <f t="shared" si="9"/>
        <v>0.44000000000232831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158244</v>
      </c>
      <c r="D345" s="1">
        <f>'PR-RAS'!E350</f>
        <v>577729.51</v>
      </c>
      <c r="E345" s="1">
        <v>0</v>
      </c>
      <c r="F345" s="1">
        <v>0</v>
      </c>
      <c r="G345" s="2">
        <f t="shared" si="8"/>
        <v>451913.83888</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97898</v>
      </c>
      <c r="D358" s="1">
        <f>'PR-RAS'!E363</f>
        <v>104483.76</v>
      </c>
      <c r="E358" s="1">
        <v>0</v>
      </c>
      <c r="F358" s="1">
        <v>0</v>
      </c>
      <c r="G358" s="2">
        <f t="shared" si="8"/>
        <v>109550.99064</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84944</v>
      </c>
      <c r="D359" s="1">
        <f>'PR-RAS'!E364</f>
        <v>0</v>
      </c>
      <c r="E359" s="1">
        <v>0</v>
      </c>
      <c r="F359" s="1">
        <v>0</v>
      </c>
      <c r="G359" s="2">
        <f t="shared" si="8"/>
        <v>30409.951999999997</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84944</v>
      </c>
      <c r="D361" s="1">
        <f>'PR-RAS'!E366</f>
        <v>0</v>
      </c>
      <c r="E361" s="1">
        <v>0</v>
      </c>
      <c r="F361" s="1">
        <v>0</v>
      </c>
      <c r="G361" s="2">
        <f t="shared" si="8"/>
        <v>30579.84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10954</v>
      </c>
      <c r="D364" s="1">
        <f>'PR-RAS'!E369</f>
        <v>104483.76</v>
      </c>
      <c r="E364" s="1">
        <v>0</v>
      </c>
      <c r="F364" s="1">
        <v>0</v>
      </c>
      <c r="G364" s="2">
        <f t="shared" si="8"/>
        <v>79831.511759999994</v>
      </c>
      <c r="H364" s="2">
        <f t="shared" si="9"/>
        <v>0.24000000000523869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12553.12</v>
      </c>
      <c r="E365" s="1">
        <v>0</v>
      </c>
      <c r="F365" s="1">
        <v>0</v>
      </c>
      <c r="G365" s="2">
        <f t="shared" si="8"/>
        <v>9138.6713600000003</v>
      </c>
      <c r="H365" s="2">
        <f t="shared" si="9"/>
        <v>0.12000000000080036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32285.13</v>
      </c>
      <c r="E367" s="1">
        <v>0</v>
      </c>
      <c r="F367" s="1">
        <v>0</v>
      </c>
      <c r="G367" s="2">
        <f t="shared" si="8"/>
        <v>23632.71516</v>
      </c>
      <c r="H367" s="2">
        <f t="shared" si="9"/>
        <v>0.13000000000101863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1795</v>
      </c>
      <c r="D369" s="1">
        <f>'PR-RAS'!E374</f>
        <v>42709.2</v>
      </c>
      <c r="E369" s="1">
        <v>0</v>
      </c>
      <c r="F369" s="1">
        <v>0</v>
      </c>
      <c r="G369" s="2">
        <f t="shared" si="8"/>
        <v>32094.531199999998</v>
      </c>
      <c r="H369" s="2">
        <f t="shared" si="9"/>
        <v>0.19999999999708962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9159</v>
      </c>
      <c r="D371" s="1">
        <f>'PR-RAS'!E376</f>
        <v>16936.310000000001</v>
      </c>
      <c r="E371" s="1">
        <v>0</v>
      </c>
      <c r="F371" s="1">
        <v>0</v>
      </c>
      <c r="G371" s="2">
        <f t="shared" si="8"/>
        <v>15921.699400000001</v>
      </c>
      <c r="H371" s="2">
        <f t="shared" si="9"/>
        <v>0.31000000000130967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2000</v>
      </c>
      <c r="D383" s="1">
        <f>'PR-RAS'!E388</f>
        <v>0</v>
      </c>
      <c r="E383" s="1">
        <v>0</v>
      </c>
      <c r="F383" s="1">
        <v>0</v>
      </c>
      <c r="G383" s="2">
        <f t="shared" si="8"/>
        <v>764</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2000</v>
      </c>
      <c r="D384" s="1">
        <f>'PR-RAS'!E389</f>
        <v>0</v>
      </c>
      <c r="E384" s="1">
        <v>0</v>
      </c>
      <c r="F384" s="1">
        <v>0</v>
      </c>
      <c r="G384" s="2">
        <f t="shared" si="8"/>
        <v>766</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60346</v>
      </c>
      <c r="D397" s="1">
        <f>'PR-RAS'!E402</f>
        <v>473245.75</v>
      </c>
      <c r="E397" s="1">
        <v>0</v>
      </c>
      <c r="F397" s="1">
        <v>0</v>
      </c>
      <c r="G397" s="2">
        <f t="shared" si="8"/>
        <v>398707.65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473245.75</v>
      </c>
      <c r="E398" s="1">
        <v>0</v>
      </c>
      <c r="F398" s="1">
        <v>0</v>
      </c>
      <c r="G398" s="2">
        <f t="shared" si="8"/>
        <v>375757.12550000002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60346</v>
      </c>
      <c r="D400" s="1">
        <f>'PR-RAS'!E405</f>
        <v>0</v>
      </c>
      <c r="E400" s="1">
        <v>0</v>
      </c>
      <c r="F400" s="1">
        <v>0</v>
      </c>
      <c r="G400" s="2">
        <f t="shared" si="8"/>
        <v>24078.054</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158244</v>
      </c>
      <c r="D403" s="1">
        <f>'PR-RAS'!E408</f>
        <v>577729.51</v>
      </c>
      <c r="E403" s="1">
        <v>0</v>
      </c>
      <c r="F403" s="1">
        <v>0</v>
      </c>
      <c r="G403" s="2">
        <f t="shared" si="8"/>
        <v>528108.61404000001</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1508488</v>
      </c>
      <c r="D405" s="1">
        <f>'PR-RAS'!E410</f>
        <v>1666731.81</v>
      </c>
      <c r="E405" s="1">
        <v>0</v>
      </c>
      <c r="F405" s="1">
        <v>0</v>
      </c>
      <c r="G405" s="2">
        <f t="shared" si="8"/>
        <v>1956148.4544800001</v>
      </c>
      <c r="H405" s="2">
        <f t="shared" si="9"/>
        <v>0.18999999994412065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17934442</v>
      </c>
      <c r="D407" s="1">
        <f>'PR-RAS'!E412</f>
        <v>20336702.559999999</v>
      </c>
      <c r="E407" s="1">
        <v>0</v>
      </c>
      <c r="F407" s="1">
        <v>0</v>
      </c>
      <c r="G407" s="2">
        <f t="shared" si="8"/>
        <v>23794785.930720001</v>
      </c>
      <c r="H407" s="2">
        <f t="shared" si="9"/>
        <v>0.44000000134110451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17675228</v>
      </c>
      <c r="D408" s="1">
        <f>'PR-RAS'!E413</f>
        <v>20561463.800000001</v>
      </c>
      <c r="E408" s="1">
        <v>0</v>
      </c>
      <c r="F408" s="1">
        <v>0</v>
      </c>
      <c r="G408" s="2">
        <f t="shared" si="8"/>
        <v>23930849.3292</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259214</v>
      </c>
      <c r="D409" s="1">
        <f>'PR-RAS'!E414</f>
        <v>0</v>
      </c>
      <c r="E409" s="1">
        <v>0</v>
      </c>
      <c r="F409" s="1">
        <v>0</v>
      </c>
      <c r="G409" s="2">
        <f t="shared" si="8"/>
        <v>105759.31199999999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224761.24000000209</v>
      </c>
      <c r="E410" s="1">
        <v>0</v>
      </c>
      <c r="F410" s="1">
        <v>0</v>
      </c>
      <c r="G410" s="2">
        <f t="shared" si="8"/>
        <v>183854.6943200017</v>
      </c>
      <c r="H410" s="2">
        <f t="shared" si="9"/>
        <v>0.24000000208616257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1368607</v>
      </c>
      <c r="D412" s="1">
        <f>'PR-RAS'!E417</f>
        <v>1109392.32</v>
      </c>
      <c r="E412" s="1">
        <v>0</v>
      </c>
      <c r="F412" s="1">
        <v>0</v>
      </c>
      <c r="G412" s="2">
        <f t="shared" si="8"/>
        <v>1474417.96404</v>
      </c>
      <c r="H412" s="2">
        <f t="shared" si="9"/>
        <v>0.32000000006519258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449627</v>
      </c>
      <c r="D413" s="1">
        <f>'PR-RAS'!E418</f>
        <v>448333.44</v>
      </c>
      <c r="E413" s="1">
        <v>0</v>
      </c>
      <c r="F413" s="1">
        <v>0</v>
      </c>
      <c r="G413" s="2">
        <f t="shared" si="8"/>
        <v>554673.07855999994</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17934442</v>
      </c>
      <c r="D633" s="1">
        <f>'PR-RAS'!E639</f>
        <v>20336702.559999999</v>
      </c>
      <c r="E633" s="1">
        <v>0</v>
      </c>
      <c r="F633" s="1">
        <v>0</v>
      </c>
      <c r="G633" s="2">
        <f t="shared" si="10"/>
        <v>37040159.379840001</v>
      </c>
      <c r="H633" s="2">
        <f t="shared" si="11"/>
        <v>0.44000000134110451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17675228</v>
      </c>
      <c r="D634" s="1">
        <f>'PR-RAS'!E640</f>
        <v>20561463.800000001</v>
      </c>
      <c r="E634" s="1">
        <v>0</v>
      </c>
      <c r="F634" s="1">
        <v>0</v>
      </c>
      <c r="G634" s="2">
        <f t="shared" si="10"/>
        <v>37219232.494800001</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259214</v>
      </c>
      <c r="D635" s="1">
        <f>'PR-RAS'!E641</f>
        <v>0</v>
      </c>
      <c r="E635" s="1">
        <v>0</v>
      </c>
      <c r="F635" s="1">
        <v>0</v>
      </c>
      <c r="G635" s="2">
        <f t="shared" si="10"/>
        <v>164341.67600000001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224761.24000000209</v>
      </c>
      <c r="E636" s="1">
        <v>0</v>
      </c>
      <c r="F636" s="1">
        <v>0</v>
      </c>
      <c r="G636" s="2">
        <f t="shared" si="10"/>
        <v>285446.77480000263</v>
      </c>
      <c r="H636" s="2">
        <f t="shared" si="11"/>
        <v>0.24000000208616257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1368607</v>
      </c>
      <c r="D638" s="1">
        <f>'PR-RAS'!E644</f>
        <v>1109392.32</v>
      </c>
      <c r="E638" s="1">
        <v>0</v>
      </c>
      <c r="F638" s="1">
        <v>0</v>
      </c>
      <c r="G638" s="2">
        <f t="shared" si="10"/>
        <v>2285168.47468</v>
      </c>
      <c r="H638" s="2">
        <f t="shared" si="11"/>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1109393</v>
      </c>
      <c r="D640" s="1">
        <f>'PR-RAS'!E646</f>
        <v>1334153.5600000022</v>
      </c>
      <c r="E640" s="1">
        <v>0</v>
      </c>
      <c r="F640" s="1">
        <v>0</v>
      </c>
      <c r="G640" s="2">
        <f t="shared" si="10"/>
        <v>2413950.376680003</v>
      </c>
      <c r="H640" s="2">
        <f t="shared" si="11"/>
        <v>0.43999999784864485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1037586</v>
      </c>
      <c r="D641" s="1">
        <f>'PR-RAS'!E647</f>
        <v>1460713.94</v>
      </c>
      <c r="E641" s="1">
        <v>0</v>
      </c>
      <c r="F641" s="1">
        <v>0</v>
      </c>
      <c r="G641" s="2">
        <f t="shared" si="10"/>
        <v>2533768.8832</v>
      </c>
      <c r="H641" s="2">
        <f t="shared" si="11"/>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325469</v>
      </c>
      <c r="D642" s="1">
        <f>'PR-RAS'!E649</f>
        <v>350466.48</v>
      </c>
      <c r="E642" s="1">
        <v>0</v>
      </c>
      <c r="F642" s="1">
        <v>0</v>
      </c>
      <c r="G642" s="2">
        <f t="shared" si="10"/>
        <v>657923.65636000002</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18600582</v>
      </c>
      <c r="D643" s="1">
        <f>'PR-RAS'!E650</f>
        <v>20794129.18</v>
      </c>
      <c r="E643" s="1">
        <v>0</v>
      </c>
      <c r="F643" s="1">
        <v>0</v>
      </c>
      <c r="G643" s="2">
        <f t="shared" si="10"/>
        <v>38641235.511119999</v>
      </c>
      <c r="H643" s="2">
        <f t="shared" si="11"/>
        <v>0.17999999970197678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18575585</v>
      </c>
      <c r="D644" s="1">
        <f>'PR-RAS'!E651</f>
        <v>20949339.079999998</v>
      </c>
      <c r="E644" s="1">
        <v>0</v>
      </c>
      <c r="F644" s="1">
        <v>0</v>
      </c>
      <c r="G644" s="2">
        <f t="shared" si="10"/>
        <v>38884951.211879998</v>
      </c>
      <c r="H644" s="2">
        <f t="shared" si="11"/>
        <v>7.9999998211860657E-2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350466</v>
      </c>
      <c r="D645" s="1">
        <f>'PR-RAS'!E652</f>
        <v>195256.58000000194</v>
      </c>
      <c r="E645" s="1">
        <v>0</v>
      </c>
      <c r="F645" s="1">
        <v>0</v>
      </c>
      <c r="G645" s="2">
        <f t="shared" si="10"/>
        <v>477190.57904000249</v>
      </c>
      <c r="H645" s="2">
        <f t="shared" si="11"/>
        <v>0.41999999806284904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70</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12470.7</v>
      </c>
      <c r="E655" s="1">
        <v>0</v>
      </c>
      <c r="F655" s="1">
        <v>0</v>
      </c>
      <c r="G655" s="2">
        <f t="shared" si="10"/>
        <v>16311.675600000002</v>
      </c>
      <c r="H655" s="2">
        <f t="shared" si="11"/>
        <v>0.2999999999992724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10000</v>
      </c>
      <c r="E656" s="1">
        <v>0</v>
      </c>
      <c r="F656" s="1">
        <v>0</v>
      </c>
      <c r="G656" s="2">
        <f t="shared" si="10"/>
        <v>13100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123783</v>
      </c>
      <c r="D709" s="1">
        <f>'PR-RAS'!E716</f>
        <v>171116.65</v>
      </c>
      <c r="E709" s="1">
        <v>0</v>
      </c>
      <c r="F709" s="1">
        <v>0</v>
      </c>
      <c r="G709" s="2">
        <f t="shared" si="10"/>
        <v>329939.5404</v>
      </c>
      <c r="H709" s="2">
        <f t="shared" si="11"/>
        <v>0.35000000000582077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25416</v>
      </c>
      <c r="D710" s="1">
        <f>'PR-RAS'!E717</f>
        <v>41122.339999999997</v>
      </c>
      <c r="E710" s="1">
        <v>0</v>
      </c>
      <c r="F710" s="1">
        <v>0</v>
      </c>
      <c r="G710" s="2">
        <f t="shared" si="10"/>
        <v>76331.422119999988</v>
      </c>
      <c r="H710" s="2">
        <f t="shared" si="11"/>
        <v>0.33999999999650754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490688</v>
      </c>
      <c r="D711" s="1">
        <f>'PR-RAS'!E718</f>
        <v>614301.48</v>
      </c>
      <c r="E711" s="1">
        <v>0</v>
      </c>
      <c r="F711" s="1">
        <v>0</v>
      </c>
      <c r="G711" s="2">
        <f t="shared" si="10"/>
        <v>1220696.5815999999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4000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151612</v>
      </c>
      <c r="D715" s="1">
        <f>'PR-RAS'!E722</f>
        <v>80922.05</v>
      </c>
      <c r="E715" s="1">
        <v>0</v>
      </c>
      <c r="F715" s="1">
        <v>0</v>
      </c>
      <c r="G715" s="2">
        <f t="shared" si="10"/>
        <v>223807.65539999996</v>
      </c>
      <c r="H715" s="2">
        <f t="shared" si="11"/>
        <v>5.0000000002910383E-2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1803</v>
      </c>
      <c r="D719" s="1">
        <f>'PR-RAS'!E726</f>
        <v>1803.2</v>
      </c>
      <c r="E719" s="1">
        <v>0</v>
      </c>
      <c r="F719" s="1">
        <v>0</v>
      </c>
      <c r="G719" s="2">
        <f t="shared" si="10"/>
        <v>3883.9491999999996</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49202423</v>
      </c>
      <c r="D984" s="6">
        <f>BILANCA!E6</f>
        <v>48834325.980000012</v>
      </c>
      <c r="E984" s="6">
        <v>0</v>
      </c>
      <c r="F984" s="6">
        <v>0</v>
      </c>
      <c r="G984" s="7">
        <f t="shared" ref="G984:G1241" si="22">B984/1000*C984+B984/500*D984</f>
        <v>146871.07496000003</v>
      </c>
      <c r="H984" s="7">
        <f t="shared" si="19"/>
        <v>1.9999988377094269E-2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47250676</v>
      </c>
      <c r="D985" s="1">
        <f>BILANCA!E7</f>
        <v>46639138.440000013</v>
      </c>
      <c r="E985" s="1">
        <v>0</v>
      </c>
      <c r="F985" s="1">
        <v>0</v>
      </c>
      <c r="G985" s="2">
        <f t="shared" si="22"/>
        <v>281057.90576000005</v>
      </c>
      <c r="H985" s="2">
        <f t="shared" si="19"/>
        <v>0.4400000125169754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34072193</v>
      </c>
      <c r="D986" s="1">
        <f>BILANCA!E8</f>
        <v>34072193.32</v>
      </c>
      <c r="E986" s="1">
        <v>0</v>
      </c>
      <c r="F986" s="1">
        <v>0</v>
      </c>
      <c r="G986" s="2">
        <f t="shared" si="22"/>
        <v>306649.73892000003</v>
      </c>
      <c r="H986" s="2">
        <f t="shared" si="19"/>
        <v>0.32000000029802322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34072193</v>
      </c>
      <c r="D987" s="1">
        <f>BILANCA!E9</f>
        <v>34072193.32</v>
      </c>
      <c r="E987" s="1">
        <v>0</v>
      </c>
      <c r="F987" s="1">
        <v>0</v>
      </c>
      <c r="G987" s="2">
        <f t="shared" si="22"/>
        <v>408866.31855999999</v>
      </c>
      <c r="H987" s="2">
        <f t="shared" si="19"/>
        <v>0.32000000029802322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151463</v>
      </c>
      <c r="D988" s="1">
        <f>BILANCA!E10</f>
        <v>151462.71</v>
      </c>
      <c r="E988" s="1">
        <v>0</v>
      </c>
      <c r="F988" s="1">
        <v>0</v>
      </c>
      <c r="G988" s="2">
        <f t="shared" si="22"/>
        <v>2271.9421000000002</v>
      </c>
      <c r="H988" s="2">
        <f t="shared" si="19"/>
        <v>0.29000000000814907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151463</v>
      </c>
      <c r="D989" s="1">
        <f>BILANCA!E11</f>
        <v>151462.71</v>
      </c>
      <c r="E989" s="1">
        <v>0</v>
      </c>
      <c r="F989" s="1">
        <v>0</v>
      </c>
      <c r="G989" s="2">
        <f t="shared" si="22"/>
        <v>2726.33052</v>
      </c>
      <c r="H989" s="2">
        <f t="shared" si="19"/>
        <v>0.29000000000814907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12468851</v>
      </c>
      <c r="D990" s="1">
        <f>BILANCA!E12</f>
        <v>11786953.220000003</v>
      </c>
      <c r="E990" s="1">
        <v>0</v>
      </c>
      <c r="F990" s="1">
        <v>0</v>
      </c>
      <c r="G990" s="2">
        <f t="shared" si="22"/>
        <v>252299.30208000002</v>
      </c>
      <c r="H990" s="2">
        <f t="shared" si="19"/>
        <v>0.2200000025331974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11665823</v>
      </c>
      <c r="D991" s="1">
        <f>BILANCA!E13</f>
        <v>11240783.220000003</v>
      </c>
      <c r="E991" s="1">
        <v>0</v>
      </c>
      <c r="F991" s="1">
        <v>0</v>
      </c>
      <c r="G991" s="2">
        <f t="shared" si="22"/>
        <v>273179.11552000005</v>
      </c>
      <c r="H991" s="2">
        <f t="shared" si="19"/>
        <v>0.2200000025331974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132099</v>
      </c>
      <c r="D992" s="1">
        <f>BILANCA!E14</f>
        <v>132098.71</v>
      </c>
      <c r="E992" s="1">
        <v>0</v>
      </c>
      <c r="F992" s="1">
        <v>0</v>
      </c>
      <c r="G992" s="2">
        <f t="shared" si="22"/>
        <v>3566.6677799999998</v>
      </c>
      <c r="H992" s="2">
        <f t="shared" si="19"/>
        <v>0.29000000000814907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28925672</v>
      </c>
      <c r="D993" s="1">
        <f>BILANCA!E15</f>
        <v>29392676.989999998</v>
      </c>
      <c r="E993" s="1">
        <v>0</v>
      </c>
      <c r="F993" s="1">
        <v>0</v>
      </c>
      <c r="G993" s="2">
        <f t="shared" si="22"/>
        <v>877110.25980000012</v>
      </c>
      <c r="H993" s="2">
        <f t="shared" si="19"/>
        <v>1.0000001639127731E-2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852235</v>
      </c>
      <c r="D994" s="1">
        <f>BILANCA!E16</f>
        <v>852235.35</v>
      </c>
      <c r="E994" s="1">
        <v>0</v>
      </c>
      <c r="F994" s="1">
        <v>0</v>
      </c>
      <c r="G994" s="2">
        <f t="shared" si="22"/>
        <v>28123.762699999999</v>
      </c>
      <c r="H994" s="2">
        <f t="shared" si="19"/>
        <v>0.34999999997671694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2566673</v>
      </c>
      <c r="D995" s="1">
        <f>BILANCA!E17</f>
        <v>2566673.1</v>
      </c>
      <c r="E995" s="1">
        <v>0</v>
      </c>
      <c r="F995" s="1">
        <v>0</v>
      </c>
      <c r="G995" s="2">
        <f t="shared" si="22"/>
        <v>92400.2304</v>
      </c>
      <c r="H995" s="2">
        <f t="shared" si="19"/>
        <v>0.10000000009313226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20810856</v>
      </c>
      <c r="D996" s="1">
        <f>BILANCA!E18</f>
        <v>21702900.93</v>
      </c>
      <c r="E996" s="1">
        <v>0</v>
      </c>
      <c r="F996" s="1">
        <v>0</v>
      </c>
      <c r="G996" s="2">
        <f t="shared" si="22"/>
        <v>834816.55217999988</v>
      </c>
      <c r="H996" s="2">
        <f t="shared" si="19"/>
        <v>7.0000000298023224E-2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375561</v>
      </c>
      <c r="D997" s="1">
        <f>BILANCA!E19</f>
        <v>281964.08000000007</v>
      </c>
      <c r="E997" s="1">
        <v>0</v>
      </c>
      <c r="F997" s="1">
        <v>0</v>
      </c>
      <c r="G997" s="2">
        <f t="shared" si="22"/>
        <v>13152.848240000003</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1017956</v>
      </c>
      <c r="D998" s="1">
        <f>BILANCA!E20</f>
        <v>1289447.3600000001</v>
      </c>
      <c r="E998" s="1">
        <v>0</v>
      </c>
      <c r="F998" s="1">
        <v>0</v>
      </c>
      <c r="G998" s="2">
        <f t="shared" si="22"/>
        <v>53952.760800000004</v>
      </c>
      <c r="H998" s="2">
        <f t="shared" si="19"/>
        <v>0.36000000010244548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260950</v>
      </c>
      <c r="D999" s="1">
        <f>BILANCA!E21</f>
        <v>285004.40000000002</v>
      </c>
      <c r="E999" s="1">
        <v>0</v>
      </c>
      <c r="F999" s="1">
        <v>0</v>
      </c>
      <c r="G999" s="2">
        <f t="shared" si="22"/>
        <v>13295.340800000002</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254992</v>
      </c>
      <c r="D1000" s="1">
        <f>BILANCA!E22</f>
        <v>262804.94</v>
      </c>
      <c r="E1000" s="1">
        <v>0</v>
      </c>
      <c r="F1000" s="1">
        <v>0</v>
      </c>
      <c r="G1000" s="2">
        <f t="shared" si="22"/>
        <v>13270.231960000001</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139517</v>
      </c>
      <c r="D1001" s="1">
        <f>BILANCA!E23</f>
        <v>139516.87</v>
      </c>
      <c r="E1001" s="1">
        <v>0</v>
      </c>
      <c r="F1001" s="1">
        <v>0</v>
      </c>
      <c r="G1001" s="2">
        <f t="shared" si="22"/>
        <v>7533.9133199999987</v>
      </c>
      <c r="H1001" s="2">
        <f t="shared" si="19"/>
        <v>0.13000000000465661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637576</v>
      </c>
      <c r="D1002" s="1">
        <f>BILANCA!E24</f>
        <v>674510.47</v>
      </c>
      <c r="E1002" s="1">
        <v>0</v>
      </c>
      <c r="F1002" s="1">
        <v>0</v>
      </c>
      <c r="G1002" s="2">
        <f t="shared" si="22"/>
        <v>37745.34186</v>
      </c>
      <c r="H1002" s="2">
        <f t="shared" si="19"/>
        <v>0.46999999997206032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23708</v>
      </c>
      <c r="D1003" s="1">
        <f>BILANCA!E25</f>
        <v>16793.23</v>
      </c>
      <c r="E1003" s="1">
        <v>0</v>
      </c>
      <c r="F1003" s="1">
        <v>0</v>
      </c>
      <c r="G1003" s="2">
        <f t="shared" si="22"/>
        <v>1145.8892000000001</v>
      </c>
      <c r="H1003" s="2">
        <f t="shared" si="19"/>
        <v>0.22999999999956344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6868108</v>
      </c>
      <c r="D1004" s="1">
        <f>BILANCA!E26</f>
        <v>6057732.7800000003</v>
      </c>
      <c r="E1004" s="1">
        <v>0</v>
      </c>
      <c r="F1004" s="1">
        <v>0</v>
      </c>
      <c r="G1004" s="2">
        <f t="shared" si="22"/>
        <v>398655.04476000008</v>
      </c>
      <c r="H1004" s="2">
        <f t="shared" si="19"/>
        <v>0.21999999973922968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8827246</v>
      </c>
      <c r="D1006" s="1">
        <f>BILANCA!E28</f>
        <v>8443845.9700000007</v>
      </c>
      <c r="E1006" s="1">
        <v>0</v>
      </c>
      <c r="F1006" s="1">
        <v>0</v>
      </c>
      <c r="G1006" s="2">
        <f t="shared" si="22"/>
        <v>591443.57261999999</v>
      </c>
      <c r="H1006" s="2">
        <f t="shared" si="19"/>
        <v>2.9999999329447746E-2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293120</v>
      </c>
      <c r="D1007" s="1">
        <f>BILANCA!E29</f>
        <v>193787.72000000009</v>
      </c>
      <c r="E1007" s="1">
        <v>0</v>
      </c>
      <c r="F1007" s="1">
        <v>0</v>
      </c>
      <c r="G1007" s="2">
        <f t="shared" si="22"/>
        <v>16336.690560000003</v>
      </c>
      <c r="H1007" s="2">
        <f t="shared" si="19"/>
        <v>0.27999999991152436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1234659</v>
      </c>
      <c r="D1008" s="1">
        <f>BILANCA!E30</f>
        <v>996360.66</v>
      </c>
      <c r="E1008" s="1">
        <v>0</v>
      </c>
      <c r="F1008" s="1">
        <v>0</v>
      </c>
      <c r="G1008" s="2">
        <f t="shared" si="22"/>
        <v>80684.508000000002</v>
      </c>
      <c r="H1008" s="2">
        <f t="shared" si="19"/>
        <v>0.33999999996740371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941539</v>
      </c>
      <c r="D1012" s="1">
        <f>BILANCA!E34</f>
        <v>802572.94</v>
      </c>
      <c r="E1012" s="1">
        <v>0</v>
      </c>
      <c r="F1012" s="1">
        <v>0</v>
      </c>
      <c r="G1012" s="2">
        <f t="shared" si="22"/>
        <v>73853.861520000006</v>
      </c>
      <c r="H1012" s="2">
        <f t="shared" si="19"/>
        <v>6.0000000055879354E-2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43882</v>
      </c>
      <c r="D1014" s="1">
        <f>BILANCA!E36</f>
        <v>43881.7</v>
      </c>
      <c r="E1014" s="1">
        <v>0</v>
      </c>
      <c r="F1014" s="1">
        <v>0</v>
      </c>
      <c r="G1014" s="2">
        <f t="shared" si="22"/>
        <v>4081.0074</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43882</v>
      </c>
      <c r="D1018" s="1">
        <f>BILANCA!E40</f>
        <v>43881.7</v>
      </c>
      <c r="E1018" s="1">
        <v>0</v>
      </c>
      <c r="F1018" s="1">
        <v>0</v>
      </c>
      <c r="G1018" s="2">
        <f t="shared" si="22"/>
        <v>4607.5889999999999</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134347</v>
      </c>
      <c r="D1019" s="1">
        <f>BILANCA!E41</f>
        <v>70418.200000000012</v>
      </c>
      <c r="E1019" s="1">
        <v>0</v>
      </c>
      <c r="F1019" s="1">
        <v>0</v>
      </c>
      <c r="G1019" s="2">
        <f t="shared" si="22"/>
        <v>9906.6023999999998</v>
      </c>
      <c r="H1019" s="2">
        <f t="shared" si="19"/>
        <v>0.20000000001164153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3695</v>
      </c>
      <c r="D1020" s="1">
        <f>BILANCA!E42</f>
        <v>3695.47</v>
      </c>
      <c r="E1020" s="1">
        <v>0</v>
      </c>
      <c r="F1020" s="1">
        <v>0</v>
      </c>
      <c r="G1020" s="2">
        <f t="shared" si="22"/>
        <v>410.17977999999994</v>
      </c>
      <c r="H1020" s="2">
        <f t="shared" si="19"/>
        <v>0.46999999999979991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276206</v>
      </c>
      <c r="D1021" s="1">
        <f>BILANCA!E43</f>
        <v>256615</v>
      </c>
      <c r="E1021" s="1">
        <v>0</v>
      </c>
      <c r="F1021" s="1">
        <v>0</v>
      </c>
      <c r="G1021" s="2">
        <f t="shared" si="22"/>
        <v>29998.567999999999</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145554</v>
      </c>
      <c r="D1022" s="1">
        <f>BILANCA!E44</f>
        <v>189892.27</v>
      </c>
      <c r="E1022" s="1">
        <v>0</v>
      </c>
      <c r="F1022" s="1">
        <v>0</v>
      </c>
      <c r="G1022" s="2">
        <f t="shared" si="22"/>
        <v>20488.20306</v>
      </c>
      <c r="H1022" s="2">
        <f t="shared" si="19"/>
        <v>0.26999999998952262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8762</v>
      </c>
      <c r="D1030" s="1">
        <f>BILANCA!E52</f>
        <v>1079.2000000000116</v>
      </c>
      <c r="E1030" s="1">
        <v>0</v>
      </c>
      <c r="F1030" s="1">
        <v>0</v>
      </c>
      <c r="G1030" s="2">
        <f t="shared" si="22"/>
        <v>513.25880000000109</v>
      </c>
      <c r="H1030" s="2">
        <f t="shared" si="19"/>
        <v>0.20000000001164153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8762</v>
      </c>
      <c r="D1031" s="1">
        <f>BILANCA!E53</f>
        <v>1079.2</v>
      </c>
      <c r="E1031" s="1">
        <v>0</v>
      </c>
      <c r="F1031" s="1">
        <v>0</v>
      </c>
      <c r="G1031" s="2">
        <f t="shared" si="22"/>
        <v>524.17920000000004</v>
      </c>
      <c r="H1031" s="2">
        <f t="shared" si="19"/>
        <v>0.20000000000004547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373351</v>
      </c>
      <c r="D1032" s="1">
        <f>BILANCA!E54</f>
        <v>394298.22</v>
      </c>
      <c r="E1032" s="1">
        <v>0</v>
      </c>
      <c r="F1032" s="1">
        <v>0</v>
      </c>
      <c r="G1032" s="2">
        <f t="shared" si="22"/>
        <v>56935.424559999999</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373351</v>
      </c>
      <c r="D1033" s="1">
        <f>BILANCA!E55</f>
        <v>394298.22</v>
      </c>
      <c r="E1033" s="1">
        <v>0</v>
      </c>
      <c r="F1033" s="1">
        <v>0</v>
      </c>
      <c r="G1033" s="2">
        <f t="shared" si="22"/>
        <v>58097.372000000003</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700870</v>
      </c>
      <c r="D1041" s="1">
        <f>BILANCA!E63</f>
        <v>778912.7</v>
      </c>
      <c r="E1041" s="1">
        <v>0</v>
      </c>
      <c r="F1041" s="1">
        <v>0</v>
      </c>
      <c r="G1041" s="2">
        <f t="shared" si="22"/>
        <v>131004.33319999999</v>
      </c>
      <c r="H1041" s="2">
        <f t="shared" si="19"/>
        <v>0.30000000004656613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133367</v>
      </c>
      <c r="D1042" s="1">
        <f>BILANCA!E64</f>
        <v>92500.84</v>
      </c>
      <c r="E1042" s="1">
        <v>0</v>
      </c>
      <c r="F1042" s="1">
        <v>0</v>
      </c>
      <c r="G1042" s="2">
        <f t="shared" si="22"/>
        <v>18783.752119999997</v>
      </c>
      <c r="H1042" s="2">
        <f t="shared" si="19"/>
        <v>0.16000000000349246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567503</v>
      </c>
      <c r="D1043" s="1">
        <f>BILANCA!E65</f>
        <v>686411.86</v>
      </c>
      <c r="E1043" s="1">
        <v>0</v>
      </c>
      <c r="F1043" s="1">
        <v>0</v>
      </c>
      <c r="G1043" s="2">
        <f t="shared" si="22"/>
        <v>116419.60319999998</v>
      </c>
      <c r="H1043" s="2">
        <f t="shared" si="19"/>
        <v>0.14000000001396984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1951747</v>
      </c>
      <c r="D1046" s="1">
        <f>BILANCA!E68</f>
        <v>2195187.54</v>
      </c>
      <c r="E1046" s="1">
        <v>0</v>
      </c>
      <c r="F1046" s="1">
        <v>0</v>
      </c>
      <c r="G1046" s="2">
        <f t="shared" si="22"/>
        <v>399553.69104000001</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350466</v>
      </c>
      <c r="D1047" s="1">
        <f>BILANCA!E69</f>
        <v>195256.58</v>
      </c>
      <c r="E1047" s="1">
        <v>0</v>
      </c>
      <c r="F1047" s="1">
        <v>0</v>
      </c>
      <c r="G1047" s="2">
        <f t="shared" si="22"/>
        <v>47422.666239999999</v>
      </c>
      <c r="H1047" s="2">
        <f t="shared" si="19"/>
        <v>0.42000000001280569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350466</v>
      </c>
      <c r="D1048" s="1">
        <f>BILANCA!E70</f>
        <v>195256.58</v>
      </c>
      <c r="E1048" s="1">
        <v>0</v>
      </c>
      <c r="F1048" s="1">
        <v>0</v>
      </c>
      <c r="G1048" s="2">
        <f t="shared" si="22"/>
        <v>48163.645400000001</v>
      </c>
      <c r="H1048" s="2">
        <f t="shared" si="19"/>
        <v>0.42000000001280569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350466</v>
      </c>
      <c r="D1050" s="1">
        <f>BILANCA!E72</f>
        <v>195256.58</v>
      </c>
      <c r="E1050" s="1">
        <v>0</v>
      </c>
      <c r="F1050" s="1">
        <v>0</v>
      </c>
      <c r="G1050" s="2">
        <f t="shared" si="22"/>
        <v>49645.603719999999</v>
      </c>
      <c r="H1050" s="2">
        <f t="shared" si="19"/>
        <v>0.42000000001280569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143972</v>
      </c>
      <c r="D1056" s="1">
        <f>BILANCA!E78</f>
        <v>198050.35</v>
      </c>
      <c r="E1056" s="1">
        <v>0</v>
      </c>
      <c r="F1056" s="1">
        <v>0</v>
      </c>
      <c r="G1056" s="2">
        <f t="shared" si="22"/>
        <v>39425.307099999998</v>
      </c>
      <c r="H1056" s="2">
        <f t="shared" si="19"/>
        <v>0.35000000000582077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11030</v>
      </c>
      <c r="D1061" s="1">
        <f>BILANCA!E83</f>
        <v>12832.73</v>
      </c>
      <c r="E1061" s="1">
        <v>0</v>
      </c>
      <c r="F1061" s="1">
        <v>0</v>
      </c>
      <c r="G1061" s="2">
        <f t="shared" si="22"/>
        <v>2862.2458799999999</v>
      </c>
      <c r="H1061" s="2">
        <f t="shared" si="19"/>
        <v>0.27000000000043656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132942</v>
      </c>
      <c r="D1064" s="1">
        <f>BILANCA!E86</f>
        <v>185217.62</v>
      </c>
      <c r="E1064" s="1">
        <v>0</v>
      </c>
      <c r="F1064" s="1">
        <v>0</v>
      </c>
      <c r="G1064" s="2">
        <f t="shared" si="22"/>
        <v>40773.55644</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980</v>
      </c>
      <c r="D1065" s="1">
        <f>BILANCA!E87</f>
        <v>979.9</v>
      </c>
      <c r="E1065" s="1">
        <v>0</v>
      </c>
      <c r="F1065" s="1">
        <v>0</v>
      </c>
      <c r="G1065" s="2">
        <f t="shared" si="22"/>
        <v>241.06360000000001</v>
      </c>
      <c r="H1065" s="2">
        <f t="shared" si="19"/>
        <v>0.10000000000002274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980</v>
      </c>
      <c r="D1066" s="1">
        <f>BILANCA!E88</f>
        <v>979.9</v>
      </c>
      <c r="E1066" s="1">
        <v>0</v>
      </c>
      <c r="F1066" s="1">
        <v>0</v>
      </c>
      <c r="G1066" s="2">
        <f t="shared" si="22"/>
        <v>244.0034</v>
      </c>
      <c r="H1066" s="2">
        <f t="shared" si="19"/>
        <v>0.10000000000002274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980</v>
      </c>
      <c r="D1067" s="1">
        <f>BILANCA!E89</f>
        <v>979.9</v>
      </c>
      <c r="E1067" s="1">
        <v>0</v>
      </c>
      <c r="F1067" s="1">
        <v>0</v>
      </c>
      <c r="G1067" s="2">
        <f t="shared" si="22"/>
        <v>246.94319999999999</v>
      </c>
      <c r="H1067" s="2">
        <f t="shared" si="19"/>
        <v>0.10000000000002274</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4133</v>
      </c>
      <c r="D1112" s="1">
        <f>BILANCA!E134</f>
        <v>4133.3</v>
      </c>
      <c r="E1112" s="1">
        <v>0</v>
      </c>
      <c r="F1112" s="1">
        <v>0</v>
      </c>
      <c r="G1112" s="2">
        <f t="shared" si="22"/>
        <v>1599.5484000000001</v>
      </c>
      <c r="H1112" s="2">
        <f t="shared" si="23"/>
        <v>0.3000000000001819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4133</v>
      </c>
      <c r="D1113" s="1">
        <f>BILANCA!E135</f>
        <v>4133.3</v>
      </c>
      <c r="E1113" s="1">
        <v>0</v>
      </c>
      <c r="F1113" s="1">
        <v>0</v>
      </c>
      <c r="G1113" s="2">
        <f t="shared" si="22"/>
        <v>1611.9480000000001</v>
      </c>
      <c r="H1113" s="2">
        <f t="shared" si="23"/>
        <v>0.3000000000001819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4133</v>
      </c>
      <c r="D1114" s="1">
        <f>BILANCA!E136</f>
        <v>4133.3</v>
      </c>
      <c r="E1114" s="1">
        <v>0</v>
      </c>
      <c r="F1114" s="1">
        <v>0</v>
      </c>
      <c r="G1114" s="2">
        <f t="shared" si="22"/>
        <v>1624.3476000000001</v>
      </c>
      <c r="H1114" s="2">
        <f t="shared" si="23"/>
        <v>0.3000000000001819</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414610</v>
      </c>
      <c r="D1124" s="1">
        <f>BILANCA!E146</f>
        <v>336053.47</v>
      </c>
      <c r="E1124" s="1">
        <v>0</v>
      </c>
      <c r="F1124" s="1">
        <v>0</v>
      </c>
      <c r="G1124" s="2">
        <f t="shared" si="22"/>
        <v>153227.08853999997</v>
      </c>
      <c r="H1124" s="2">
        <f t="shared" si="23"/>
        <v>0.46999999997206032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344310</v>
      </c>
      <c r="D1138" s="1">
        <f>BILANCA!E160</f>
        <v>248817.47</v>
      </c>
      <c r="E1138" s="1">
        <v>0</v>
      </c>
      <c r="F1138" s="1">
        <v>0</v>
      </c>
      <c r="G1138" s="2">
        <f t="shared" si="22"/>
        <v>130501.4657</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70300</v>
      </c>
      <c r="D1140" s="1">
        <f>BILANCA!E162</f>
        <v>87236</v>
      </c>
      <c r="E1140" s="1">
        <v>0</v>
      </c>
      <c r="F1140" s="1">
        <v>0</v>
      </c>
      <c r="G1140" s="2">
        <f t="shared" si="22"/>
        <v>38429.203999999998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1037586</v>
      </c>
      <c r="D1148" s="1">
        <f>BILANCA!E170</f>
        <v>1460713.94</v>
      </c>
      <c r="E1148" s="1">
        <v>0</v>
      </c>
      <c r="F1148" s="1">
        <v>0</v>
      </c>
      <c r="G1148" s="2">
        <f t="shared" si="22"/>
        <v>653237.29019999993</v>
      </c>
      <c r="H1148" s="2">
        <f t="shared" si="23"/>
        <v>6.0000000055879354E-2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1921</v>
      </c>
      <c r="D1149" s="1">
        <f>BILANCA!E171</f>
        <v>1921.29</v>
      </c>
      <c r="E1149" s="1">
        <v>0</v>
      </c>
      <c r="F1149" s="1">
        <v>0</v>
      </c>
      <c r="G1149" s="2">
        <f t="shared" si="22"/>
        <v>956.75428000000011</v>
      </c>
      <c r="H1149" s="2">
        <f t="shared" si="23"/>
        <v>0.28999999999996362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1035665</v>
      </c>
      <c r="D1151" s="1">
        <f>BILANCA!E173</f>
        <v>1458792.65</v>
      </c>
      <c r="E1151" s="1">
        <v>0</v>
      </c>
      <c r="F1151" s="1">
        <v>0</v>
      </c>
      <c r="G1151" s="2">
        <f t="shared" si="22"/>
        <v>664146.05039999995</v>
      </c>
      <c r="H1151" s="2">
        <f t="shared" si="23"/>
        <v>0.35000000009313226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49202423</v>
      </c>
      <c r="D1152" s="1">
        <f>BILANCA!E175</f>
        <v>48834325.979999997</v>
      </c>
      <c r="E1152" s="1">
        <v>0</v>
      </c>
      <c r="F1152" s="1">
        <v>0</v>
      </c>
      <c r="G1152" s="2">
        <f t="shared" si="22"/>
        <v>24821211.66824</v>
      </c>
      <c r="H1152" s="2">
        <f t="shared" si="23"/>
        <v>2.0000003278255463E-2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1550301</v>
      </c>
      <c r="D1153" s="1">
        <f>BILANCA!E176</f>
        <v>2090157.5099999998</v>
      </c>
      <c r="E1153" s="1">
        <v>0</v>
      </c>
      <c r="F1153" s="1">
        <v>0</v>
      </c>
      <c r="G1153" s="2">
        <f t="shared" si="22"/>
        <v>974204.72340000002</v>
      </c>
      <c r="H1153" s="2">
        <f t="shared" si="23"/>
        <v>0.49000000022351742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1550301</v>
      </c>
      <c r="D1154" s="1">
        <f>BILANCA!E177</f>
        <v>2076028.6099999999</v>
      </c>
      <c r="E1154" s="1">
        <v>0</v>
      </c>
      <c r="F1154" s="1">
        <v>0</v>
      </c>
      <c r="G1154" s="2">
        <f t="shared" si="22"/>
        <v>975103.25562000007</v>
      </c>
      <c r="H1154" s="2">
        <f t="shared" si="23"/>
        <v>0.39000000013038516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987322</v>
      </c>
      <c r="D1155" s="1">
        <f>BILANCA!E178</f>
        <v>1392633.81</v>
      </c>
      <c r="E1155" s="1">
        <v>0</v>
      </c>
      <c r="F1155" s="1">
        <v>0</v>
      </c>
      <c r="G1155" s="2">
        <f t="shared" si="22"/>
        <v>648885.41463999997</v>
      </c>
      <c r="H1155" s="2">
        <f t="shared" si="23"/>
        <v>0.18999999994412065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436403</v>
      </c>
      <c r="D1156" s="1">
        <f>BILANCA!E179</f>
        <v>527314.24</v>
      </c>
      <c r="E1156" s="1">
        <v>0</v>
      </c>
      <c r="F1156" s="1">
        <v>0</v>
      </c>
      <c r="G1156" s="2">
        <f t="shared" si="22"/>
        <v>257948.44603999995</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1190</v>
      </c>
      <c r="D1157" s="1">
        <f>BILANCA!E180</f>
        <v>1008.65</v>
      </c>
      <c r="E1157" s="1">
        <v>0</v>
      </c>
      <c r="F1157" s="1">
        <v>0</v>
      </c>
      <c r="G1157" s="2">
        <f t="shared" si="22"/>
        <v>558.07019999999989</v>
      </c>
      <c r="H1157" s="2">
        <f t="shared" si="23"/>
        <v>0.35000000000002274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1190</v>
      </c>
      <c r="D1160" s="1">
        <f>BILANCA!E183</f>
        <v>1008.65</v>
      </c>
      <c r="E1160" s="1">
        <v>0</v>
      </c>
      <c r="F1160" s="1">
        <v>0</v>
      </c>
      <c r="G1160" s="2">
        <f t="shared" si="22"/>
        <v>567.69209999999998</v>
      </c>
      <c r="H1160" s="2">
        <f t="shared" si="23"/>
        <v>0.35000000000002274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125386</v>
      </c>
      <c r="D1165" s="1">
        <f>BILANCA!E188</f>
        <v>155071.91</v>
      </c>
      <c r="E1165" s="1">
        <v>0</v>
      </c>
      <c r="F1165" s="1">
        <v>0</v>
      </c>
      <c r="G1165" s="2">
        <f t="shared" si="22"/>
        <v>79266.42723999999</v>
      </c>
      <c r="H1165" s="2">
        <f t="shared" si="23"/>
        <v>8.999999999650754E-2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14128.9</v>
      </c>
      <c r="E1166" s="1">
        <v>0</v>
      </c>
      <c r="F1166" s="1">
        <v>0</v>
      </c>
      <c r="G1166" s="2">
        <f t="shared" si="22"/>
        <v>5171.1773999999996</v>
      </c>
      <c r="H1166" s="2">
        <f t="shared" si="23"/>
        <v>0.1000000000003638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47652122</v>
      </c>
      <c r="D1214" s="1">
        <f>BILANCA!E237</f>
        <v>46744168.469999999</v>
      </c>
      <c r="E1214" s="1">
        <v>0</v>
      </c>
      <c r="F1214" s="1">
        <v>0</v>
      </c>
      <c r="G1214" s="2">
        <f t="shared" si="22"/>
        <v>32603446.015140001</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48311888</v>
      </c>
      <c r="D1215" s="1">
        <f>BILANCA!E238</f>
        <v>47629988.590000004</v>
      </c>
      <c r="E1215" s="1">
        <v>0</v>
      </c>
      <c r="F1215" s="1">
        <v>0</v>
      </c>
      <c r="G1215" s="2">
        <f t="shared" si="22"/>
        <v>33308672.721760005</v>
      </c>
      <c r="H1215" s="2">
        <f t="shared" si="23"/>
        <v>0.40999999642372131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48311888</v>
      </c>
      <c r="D1216" s="1">
        <f>BILANCA!E239</f>
        <v>47629988.590000004</v>
      </c>
      <c r="E1216" s="1">
        <v>0</v>
      </c>
      <c r="F1216" s="1">
        <v>0</v>
      </c>
      <c r="G1216" s="2">
        <f t="shared" si="22"/>
        <v>33452244.586940005</v>
      </c>
      <c r="H1216" s="2">
        <f t="shared" si="23"/>
        <v>0.40999999642372131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35565553</v>
      </c>
      <c r="D1217" s="1">
        <f>BILANCA!E240</f>
        <v>35086191.950000003</v>
      </c>
      <c r="E1217" s="1">
        <v>0</v>
      </c>
      <c r="F1217" s="1">
        <v>0</v>
      </c>
      <c r="G1217" s="2">
        <f t="shared" si="22"/>
        <v>24742677.234600004</v>
      </c>
      <c r="H1217" s="2">
        <f t="shared" si="23"/>
        <v>4.9999997019767761E-2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12746335</v>
      </c>
      <c r="D1218" s="1">
        <f>BILANCA!E241</f>
        <v>12543796.640000001</v>
      </c>
      <c r="E1218" s="1">
        <v>0</v>
      </c>
      <c r="F1218" s="1">
        <v>0</v>
      </c>
      <c r="G1218" s="2">
        <f t="shared" si="22"/>
        <v>8890973.1457999982</v>
      </c>
      <c r="H1218" s="2">
        <f t="shared" si="23"/>
        <v>0.35999999940395355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-1109393</v>
      </c>
      <c r="D1222" s="1">
        <f>BILANCA!E245</f>
        <v>-1334153.5599999998</v>
      </c>
      <c r="E1222" s="1">
        <v>0</v>
      </c>
      <c r="F1222" s="1">
        <v>0</v>
      </c>
      <c r="G1222" s="2">
        <f t="shared" si="22"/>
        <v>-902870.3286799998</v>
      </c>
      <c r="H1222" s="2">
        <f t="shared" si="23"/>
        <v>0.44000000017695129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557339</v>
      </c>
      <c r="D1223" s="1">
        <f>BILANCA!E246</f>
        <v>910307.76</v>
      </c>
      <c r="E1223" s="1">
        <v>0</v>
      </c>
      <c r="F1223" s="1">
        <v>0</v>
      </c>
      <c r="G1223" s="2">
        <f t="shared" si="22"/>
        <v>570709.08479999995</v>
      </c>
      <c r="H1223" s="2">
        <f t="shared" si="23"/>
        <v>0.23999999999068677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557339</v>
      </c>
      <c r="D1224" s="1">
        <f>BILANCA!E247</f>
        <v>910307.76</v>
      </c>
      <c r="E1224" s="1">
        <v>0</v>
      </c>
      <c r="F1224" s="1">
        <v>0</v>
      </c>
      <c r="G1224" s="2">
        <f t="shared" si="22"/>
        <v>573087.03931999998</v>
      </c>
      <c r="H1224" s="2">
        <f t="shared" si="23"/>
        <v>0.23999999999068677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1666732</v>
      </c>
      <c r="D1227" s="1">
        <f>BILANCA!E250</f>
        <v>2244461.3199999998</v>
      </c>
      <c r="E1227" s="1">
        <v>0</v>
      </c>
      <c r="F1227" s="1">
        <v>0</v>
      </c>
      <c r="G1227" s="2">
        <f t="shared" si="22"/>
        <v>1501979.7321599999</v>
      </c>
      <c r="H1227" s="2">
        <f t="shared" si="23"/>
        <v>0.31999999983236194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1666732</v>
      </c>
      <c r="D1229" s="1">
        <f>BILANCA!E252</f>
        <v>2244461.3199999998</v>
      </c>
      <c r="E1229" s="1">
        <v>0</v>
      </c>
      <c r="F1229" s="1">
        <v>0</v>
      </c>
      <c r="G1229" s="2">
        <f t="shared" si="22"/>
        <v>1514291.0414399998</v>
      </c>
      <c r="H1229" s="2">
        <f t="shared" si="23"/>
        <v>0.31999999983236194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449627</v>
      </c>
      <c r="D1232" s="1">
        <f>BILANCA!E255</f>
        <v>448333.44</v>
      </c>
      <c r="E1232" s="1">
        <v>0</v>
      </c>
      <c r="F1232" s="1">
        <v>0</v>
      </c>
      <c r="G1232" s="2">
        <f t="shared" si="22"/>
        <v>335227.17612000002</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445263</v>
      </c>
      <c r="D1236" s="1">
        <f>BILANCA!E259</f>
        <v>534249.68999999994</v>
      </c>
      <c r="E1236" s="1">
        <v>0</v>
      </c>
      <c r="F1236" s="1">
        <v>0</v>
      </c>
      <c r="G1236" s="2">
        <f t="shared" si="22"/>
        <v>382981.88213999994</v>
      </c>
      <c r="H1236" s="2">
        <f t="shared" si="23"/>
        <v>0.31000000005587935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445263</v>
      </c>
      <c r="D1237" s="1">
        <f>BILANCA!E260</f>
        <v>534249.68999999994</v>
      </c>
      <c r="E1237" s="1">
        <v>0</v>
      </c>
      <c r="F1237" s="1">
        <v>0</v>
      </c>
      <c r="G1237" s="2">
        <f t="shared" si="22"/>
        <v>384495.64451999997</v>
      </c>
      <c r="H1237" s="2">
        <f t="shared" si="23"/>
        <v>0.31000000005587935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980</v>
      </c>
      <c r="D1238" s="1">
        <f>BILANCA!E262</f>
        <v>979.9</v>
      </c>
      <c r="E1238" s="1">
        <v>0</v>
      </c>
      <c r="F1238" s="1">
        <v>0</v>
      </c>
      <c r="G1238" s="2">
        <f t="shared" si="22"/>
        <v>749.649</v>
      </c>
      <c r="H1238" s="2">
        <f t="shared" si="23"/>
        <v>0.10000000000002274</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270291</v>
      </c>
      <c r="D1240" s="1">
        <f>BILANCA!E264</f>
        <v>72320.92</v>
      </c>
      <c r="E1240" s="1">
        <v>0</v>
      </c>
      <c r="F1240" s="1">
        <v>0</v>
      </c>
      <c r="G1240" s="2">
        <f t="shared" si="22"/>
        <v>106637.73987999999</v>
      </c>
      <c r="H1240" s="2">
        <f t="shared" si="23"/>
        <v>8.000000000174623E-2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144319</v>
      </c>
      <c r="D1241" s="1">
        <f>BILANCA!E265</f>
        <v>263732.55</v>
      </c>
      <c r="E1241" s="1">
        <v>0</v>
      </c>
      <c r="F1241" s="1">
        <v>0</v>
      </c>
      <c r="G1241" s="2">
        <f t="shared" si="22"/>
        <v>173320.2978</v>
      </c>
      <c r="H1241" s="2">
        <f t="shared" si="23"/>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122124</v>
      </c>
      <c r="D1244" s="1">
        <f>BILANCA!E268</f>
        <v>185217.17</v>
      </c>
      <c r="E1244" s="1">
        <v>0</v>
      </c>
      <c r="F1244" s="1">
        <v>0</v>
      </c>
      <c r="G1244" s="2">
        <f t="shared" si="24"/>
        <v>128557.72674000001</v>
      </c>
      <c r="H1244" s="2">
        <f t="shared" si="23"/>
        <v>0.17000000001280569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0.45</v>
      </c>
      <c r="E1247" s="1">
        <v>0</v>
      </c>
      <c r="F1247" s="1">
        <v>0</v>
      </c>
      <c r="G1247" s="2">
        <f t="shared" si="24"/>
        <v>0.23760000000000001</v>
      </c>
      <c r="H1247" s="2">
        <f t="shared" si="23"/>
        <v>0.45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1806</v>
      </c>
      <c r="D1263" s="1">
        <f>BILANCA!E287</f>
        <v>0</v>
      </c>
      <c r="E1263" s="1">
        <v>0</v>
      </c>
      <c r="F1263" s="1">
        <v>0</v>
      </c>
      <c r="G1263" s="2">
        <f t="shared" si="24"/>
        <v>505.68000000000006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1548495</v>
      </c>
      <c r="D1264" s="1">
        <f>BILANCA!E288</f>
        <v>2076028.61</v>
      </c>
      <c r="E1264" s="1">
        <v>0</v>
      </c>
      <c r="F1264" s="1">
        <v>0</v>
      </c>
      <c r="G1264" s="2">
        <f t="shared" si="24"/>
        <v>1601855.1738200001</v>
      </c>
      <c r="H1264" s="2">
        <f t="shared" si="23"/>
        <v>0.38999999989755452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14128.9</v>
      </c>
      <c r="E1266" s="1">
        <v>0</v>
      </c>
      <c r="F1266" s="1">
        <v>0</v>
      </c>
      <c r="G1266" s="2">
        <f t="shared" si="24"/>
        <v>7996.9573999999993</v>
      </c>
      <c r="H1266" s="2">
        <f t="shared" si="23"/>
        <v>0.1000000000003638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17675228</v>
      </c>
      <c r="D1322" s="1">
        <f>'RAS-funkcijski'!E28</f>
        <v>20561463.800000001</v>
      </c>
      <c r="E1322" s="1">
        <v>0</v>
      </c>
      <c r="F1322" s="1">
        <v>0</v>
      </c>
      <c r="G1322" s="2">
        <f t="shared" si="24"/>
        <v>1411155.7344</v>
      </c>
      <c r="H1322" s="2">
        <f t="shared" si="23"/>
        <v>0.19999999925494194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17675228</v>
      </c>
      <c r="D1326" s="1">
        <f>'RAS-funkcijski'!E32</f>
        <v>20561463.800000001</v>
      </c>
      <c r="E1326" s="1">
        <v>0</v>
      </c>
      <c r="F1326" s="1">
        <v>0</v>
      </c>
      <c r="G1326" s="2">
        <f t="shared" si="24"/>
        <v>1646348.3568000002</v>
      </c>
      <c r="H1326" s="2">
        <f t="shared" si="23"/>
        <v>0.19999999925494194</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17675228</v>
      </c>
      <c r="D1435" s="13">
        <f>'RAS-funkcijski'!E141</f>
        <v>20561463.800000001</v>
      </c>
      <c r="E1435" s="13">
        <v>0</v>
      </c>
      <c r="F1435" s="13">
        <v>0</v>
      </c>
      <c r="G1435" s="14">
        <f t="shared" si="24"/>
        <v>8055347.3172000013</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99653.69</v>
      </c>
      <c r="D1436" s="6">
        <f>'P-VRIO'!E5</f>
        <v>134482.38</v>
      </c>
      <c r="E1436" s="6">
        <v>0</v>
      </c>
      <c r="F1436" s="6">
        <v>0</v>
      </c>
      <c r="G1436" s="7">
        <f t="shared" si="24"/>
        <v>368.61845</v>
      </c>
      <c r="H1436" s="7">
        <f t="shared" si="27"/>
        <v>0.69000000000232831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99653.69</v>
      </c>
      <c r="D1453" s="1">
        <f>'P-VRIO'!E22</f>
        <v>134482.38</v>
      </c>
      <c r="E1453" s="1">
        <v>0</v>
      </c>
      <c r="F1453" s="1">
        <v>0</v>
      </c>
      <c r="G1453" s="2">
        <f t="shared" si="24"/>
        <v>6635.1320999999998</v>
      </c>
      <c r="H1453" s="2">
        <f t="shared" si="27"/>
        <v>0.69000000000232831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99653.69</v>
      </c>
      <c r="D1454" s="1">
        <f>'P-VRIO'!E23</f>
        <v>10749.16</v>
      </c>
      <c r="E1454" s="1">
        <v>0</v>
      </c>
      <c r="F1454" s="1">
        <v>0</v>
      </c>
      <c r="G1454" s="2">
        <f t="shared" si="24"/>
        <v>2301.8881900000001</v>
      </c>
      <c r="H1454" s="2">
        <f t="shared" si="27"/>
        <v>0.46999999999752617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96876.19</v>
      </c>
      <c r="D1456" s="1">
        <f>'P-VRIO'!E25</f>
        <v>10749.16</v>
      </c>
      <c r="E1456" s="1">
        <v>0</v>
      </c>
      <c r="F1456" s="1">
        <v>0</v>
      </c>
      <c r="G1456" s="2">
        <f t="shared" si="24"/>
        <v>2485.8647100000003</v>
      </c>
      <c r="H1456" s="2">
        <f t="shared" si="27"/>
        <v>0.35000000000218279</v>
      </c>
      <c r="I1456" s="10">
        <f t="shared" si="30"/>
        <v>870.05264850542619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2777.5</v>
      </c>
      <c r="D1460" s="1">
        <f>'P-VRIO'!E29</f>
        <v>0</v>
      </c>
      <c r="E1460" s="1">
        <v>0</v>
      </c>
      <c r="F1460" s="1">
        <v>0</v>
      </c>
      <c r="G1460" s="2">
        <f t="shared" si="24"/>
        <v>69.4375</v>
      </c>
      <c r="H1460" s="2">
        <f t="shared" si="27"/>
        <v>0.5</v>
      </c>
      <c r="I1460" s="10">
        <f t="shared" si="30"/>
        <v>34.71875</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123733.22</v>
      </c>
      <c r="E1461" s="1">
        <v>0</v>
      </c>
      <c r="F1461" s="1">
        <v>0</v>
      </c>
      <c r="G1461" s="2">
        <f t="shared" si="24"/>
        <v>6434.1274400000002</v>
      </c>
      <c r="H1461" s="2">
        <f t="shared" si="27"/>
        <v>0.22000000000116415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123733.22</v>
      </c>
      <c r="E1467" s="1">
        <v>0</v>
      </c>
      <c r="F1467" s="1">
        <v>0</v>
      </c>
      <c r="G1467" s="2">
        <f t="shared" si="24"/>
        <v>7918.9260800000002</v>
      </c>
      <c r="H1467" s="2">
        <f t="shared" si="27"/>
        <v>0.22000000000116415</v>
      </c>
      <c r="I1467" s="10">
        <f t="shared" si="31"/>
        <v>1742.163737609219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1550300.95</v>
      </c>
      <c r="D1480" s="6"/>
      <c r="E1480" s="6">
        <v>0</v>
      </c>
      <c r="F1480" s="6">
        <v>0</v>
      </c>
      <c r="G1480" s="7">
        <f t="shared" ref="G1480:G1580" si="34">B1480/1000*C1480</f>
        <v>1550.3009500000001</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21663133.879999999</v>
      </c>
      <c r="D1481" s="1">
        <v>0</v>
      </c>
      <c r="E1481" s="1">
        <v>0</v>
      </c>
      <c r="F1481" s="1">
        <v>0</v>
      </c>
      <c r="G1481" s="2">
        <f t="shared" si="34"/>
        <v>43326.267760000002</v>
      </c>
      <c r="H1481" s="2">
        <f t="shared" si="35"/>
        <v>0.12000000104308128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21067667.209999997</v>
      </c>
      <c r="D1483" s="1">
        <v>0</v>
      </c>
      <c r="E1483" s="1">
        <v>0</v>
      </c>
      <c r="F1483" s="1">
        <v>0</v>
      </c>
      <c r="G1483" s="2">
        <f t="shared" si="34"/>
        <v>84270.668839999984</v>
      </c>
      <c r="H1483" s="2">
        <f t="shared" si="35"/>
        <v>0.20999999716877937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13110764.199999999</v>
      </c>
      <c r="D1484" s="1">
        <v>0</v>
      </c>
      <c r="E1484" s="1">
        <v>0</v>
      </c>
      <c r="F1484" s="1">
        <v>0</v>
      </c>
      <c r="G1484" s="2">
        <f t="shared" si="34"/>
        <v>65553.820999999996</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7393146.8200000003</v>
      </c>
      <c r="D1485" s="1">
        <v>0</v>
      </c>
      <c r="E1485" s="1">
        <v>0</v>
      </c>
      <c r="F1485" s="1">
        <v>0</v>
      </c>
      <c r="G1485" s="2">
        <f t="shared" si="34"/>
        <v>44358.880920000003</v>
      </c>
      <c r="H1485" s="2">
        <f t="shared" si="35"/>
        <v>0.17999999970197678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11123.4</v>
      </c>
      <c r="D1486" s="1">
        <v>0</v>
      </c>
      <c r="E1486" s="1">
        <v>0</v>
      </c>
      <c r="F1486" s="1">
        <v>0</v>
      </c>
      <c r="G1486" s="2">
        <f t="shared" si="34"/>
        <v>77.863799999999998</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552632.79</v>
      </c>
      <c r="D1491" s="1">
        <v>0</v>
      </c>
      <c r="E1491" s="1">
        <v>0</v>
      </c>
      <c r="F1491" s="1">
        <v>0</v>
      </c>
      <c r="G1491" s="2">
        <f t="shared" si="34"/>
        <v>6631.5934800000005</v>
      </c>
      <c r="H1491" s="2">
        <f t="shared" si="35"/>
        <v>0.2099999999627471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595466.67000000004</v>
      </c>
      <c r="D1492" s="1">
        <v>0</v>
      </c>
      <c r="E1492" s="1">
        <v>0</v>
      </c>
      <c r="F1492" s="1">
        <v>0</v>
      </c>
      <c r="G1492" s="2">
        <f t="shared" si="34"/>
        <v>7741.0667100000001</v>
      </c>
      <c r="H1492" s="2">
        <f t="shared" si="35"/>
        <v>0.32999999995809048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21123277.32</v>
      </c>
      <c r="D1499" s="1">
        <v>0</v>
      </c>
      <c r="E1499" s="1">
        <v>0</v>
      </c>
      <c r="F1499" s="1">
        <v>0</v>
      </c>
      <c r="G1499" s="2">
        <f t="shared" si="34"/>
        <v>422465.54639999999</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20541939.550000001</v>
      </c>
      <c r="D1501" s="1">
        <v>0</v>
      </c>
      <c r="E1501" s="1">
        <v>0</v>
      </c>
      <c r="F1501" s="1">
        <v>0</v>
      </c>
      <c r="G1501" s="2">
        <f t="shared" si="34"/>
        <v>451922.67009999999</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12705452.220000001</v>
      </c>
      <c r="D1502" s="1">
        <v>0</v>
      </c>
      <c r="E1502" s="1">
        <v>0</v>
      </c>
      <c r="F1502" s="1">
        <v>0</v>
      </c>
      <c r="G1502" s="2">
        <f t="shared" si="34"/>
        <v>292225.40106</v>
      </c>
      <c r="H1502" s="2">
        <f t="shared" si="35"/>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7302235.8700000001</v>
      </c>
      <c r="D1503" s="1">
        <v>0</v>
      </c>
      <c r="E1503" s="1">
        <v>0</v>
      </c>
      <c r="F1503" s="1">
        <v>0</v>
      </c>
      <c r="G1503" s="2">
        <f t="shared" si="34"/>
        <v>175253.66088000001</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11304.68</v>
      </c>
      <c r="D1504" s="1">
        <v>0</v>
      </c>
      <c r="E1504" s="1">
        <v>0</v>
      </c>
      <c r="F1504" s="1">
        <v>0</v>
      </c>
      <c r="G1504" s="2">
        <f t="shared" si="34"/>
        <v>282.61700000000002</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522946.78</v>
      </c>
      <c r="D1509" s="1">
        <v>0</v>
      </c>
      <c r="E1509" s="1">
        <v>0</v>
      </c>
      <c r="F1509" s="1">
        <v>0</v>
      </c>
      <c r="G1509" s="2">
        <f t="shared" si="34"/>
        <v>15688.403400000001</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581337.77</v>
      </c>
      <c r="D1510" s="1">
        <v>0</v>
      </c>
      <c r="E1510" s="1">
        <v>0</v>
      </c>
      <c r="F1510" s="1">
        <v>0</v>
      </c>
      <c r="G1510" s="2">
        <f t="shared" si="34"/>
        <v>18021.470870000001</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2090157.5099999979</v>
      </c>
      <c r="D1517" s="1">
        <v>0</v>
      </c>
      <c r="E1517" s="1">
        <v>0</v>
      </c>
      <c r="F1517" s="1">
        <v>0</v>
      </c>
      <c r="G1517" s="2">
        <f t="shared" si="34"/>
        <v>79425.985379999925</v>
      </c>
      <c r="H1517" s="2">
        <f t="shared" si="35"/>
        <v>0.49000000208616257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2090157.5099999998</v>
      </c>
      <c r="D1576" s="1">
        <v>0</v>
      </c>
      <c r="E1576" s="1">
        <v>0</v>
      </c>
      <c r="F1576" s="1">
        <v>0</v>
      </c>
      <c r="G1576" s="2">
        <f t="shared" si="34"/>
        <v>202745.27846999999</v>
      </c>
      <c r="H1576" s="2">
        <f t="shared" si="35"/>
        <v>0.49000000022351742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155071.91</v>
      </c>
      <c r="D1577" s="1">
        <v>0</v>
      </c>
      <c r="E1577" s="1">
        <v>0</v>
      </c>
      <c r="F1577" s="1">
        <v>0</v>
      </c>
      <c r="G1577" s="2">
        <f t="shared" si="34"/>
        <v>15197.047180000001</v>
      </c>
      <c r="H1577" s="2">
        <f t="shared" si="35"/>
        <v>8.999999999650754E-2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1920956.7</v>
      </c>
      <c r="D1578" s="1">
        <v>0</v>
      </c>
      <c r="E1578" s="1">
        <v>0</v>
      </c>
      <c r="F1578" s="1">
        <v>0</v>
      </c>
      <c r="G1578" s="2">
        <f t="shared" si="34"/>
        <v>190174.7133</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14128.9</v>
      </c>
      <c r="D1579" s="1">
        <v>0</v>
      </c>
      <c r="E1579" s="1">
        <v>0</v>
      </c>
      <c r="F1579" s="1">
        <v>0</v>
      </c>
      <c r="G1579" s="2">
        <f t="shared" si="34"/>
        <v>1412.89</v>
      </c>
      <c r="H1579" s="2">
        <f t="shared" si="35"/>
        <v>0.1000000000003638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3197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17934442</v>
      </c>
      <c r="I16" s="172">
        <f>'PR-RAS'!E6</f>
        <v>20336702.559999999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17725201</v>
      </c>
      <c r="I17" s="172">
        <f>'PR-RAS'!E151</f>
        <v>20102643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1109393</v>
      </c>
      <c r="I19" s="173">
        <f>'PR-RAS'!E646</f>
        <v>1334153.5600000022</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47250676</v>
      </c>
      <c r="I20" s="175">
        <f>BILANCA!E7</f>
        <v>46639138.440000013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1951747</v>
      </c>
      <c r="I21" s="177">
        <f>BILANCA!E68</f>
        <v>2195187.54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1550301</v>
      </c>
      <c r="I22" s="177">
        <f>BILANCA!E176</f>
        <v>2090157.5099999998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47652122</v>
      </c>
      <c r="I23" s="179">
        <f>BILANCA!E237</f>
        <v>46744168.469999999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17675228</v>
      </c>
      <c r="I28" s="181">
        <f>'RAS-funkcijski'!E141</f>
        <v>20561463.800000001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99653.69</v>
      </c>
      <c r="I29" s="175">
        <f>'P-VRIO'!E5</f>
        <v>134482.38</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99653.69</v>
      </c>
      <c r="I30" s="177">
        <f>'P-VRIO'!E22</f>
        <v>134482.38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1550300.95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2090157.5099999979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2090157.5099999998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2" zoomScaleNormal="100" workbookViewId="0">
      <selection activeCell="E241" sqref="E24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17934442</v>
      </c>
      <c r="E6" s="53">
        <f>E7+E44+E50+E82+E106+E124+E133+E139</f>
        <v>20336702.559999999</v>
      </c>
      <c r="F6" s="54">
        <f t="shared" ref="F6:F131" si="0">IF(D6&lt;&gt;0,IF(E6/D6&gt;=100,"&gt;&gt;100",E6/D6*100),"-")</f>
        <v>113.39467690157295</v>
      </c>
    </row>
    <row r="7" spans="1:25" ht="12.75" customHeight="1" x14ac:dyDescent="0.2">
      <c r="A7" s="55">
        <v>61</v>
      </c>
      <c r="B7" s="307" t="s">
        <v>57</v>
      </c>
      <c r="C7" s="52" t="s">
        <v>58</v>
      </c>
      <c r="D7" s="53">
        <f t="shared" ref="D7:E7" si="1">D8+D17+D23+D29+D37+D40</f>
        <v>294981</v>
      </c>
      <c r="E7" s="53">
        <f t="shared" si="1"/>
        <v>281650.37</v>
      </c>
      <c r="F7" s="54">
        <f t="shared" si="0"/>
        <v>95.480851309067361</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294981</v>
      </c>
      <c r="E29" s="53">
        <f t="shared" si="5"/>
        <v>281650.37</v>
      </c>
      <c r="F29" s="54">
        <f t="shared" si="0"/>
        <v>95.480851309067361</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294981</v>
      </c>
      <c r="E36" s="244">
        <v>281650.37</v>
      </c>
      <c r="F36" s="54">
        <f t="shared" si="0"/>
        <v>95.480851309067361</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208553</v>
      </c>
      <c r="E50" s="53">
        <f>E51+E54+E59+E62+E65+E68+E71+E74+E77</f>
        <v>112498.23</v>
      </c>
      <c r="F50" s="54">
        <f t="shared" si="0"/>
        <v>53.942273666645889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22470.7</v>
      </c>
      <c r="F59" s="54" t="str">
        <f t="shared" si="0"/>
        <v>-</v>
      </c>
    </row>
    <row r="60" spans="1:6" ht="24" x14ac:dyDescent="0.2">
      <c r="A60" s="55">
        <v>6331</v>
      </c>
      <c r="B60" s="88" t="s">
        <v>163</v>
      </c>
      <c r="C60" s="52" t="s">
        <v>164</v>
      </c>
      <c r="D60" s="244"/>
      <c r="E60" s="244">
        <v>22470.7</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208553</v>
      </c>
      <c r="E77" s="53">
        <f t="shared" si="18"/>
        <v>90027.53</v>
      </c>
      <c r="F77" s="54">
        <f t="shared" si="0"/>
        <v>43.167698378829364</v>
      </c>
    </row>
    <row r="78" spans="1:6" ht="12.75" customHeight="1" x14ac:dyDescent="0.2">
      <c r="A78" s="55">
        <v>6391</v>
      </c>
      <c r="B78" s="87" t="s">
        <v>199</v>
      </c>
      <c r="C78" s="52" t="s">
        <v>200</v>
      </c>
      <c r="D78" s="244">
        <v>28353</v>
      </c>
      <c r="E78" s="244">
        <v>18903.849999999999</v>
      </c>
      <c r="F78" s="54">
        <f t="shared" si="0"/>
        <v>66.673191549395113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180200</v>
      </c>
      <c r="E80" s="244">
        <v>71123.679999999993</v>
      </c>
      <c r="F80" s="54">
        <f t="shared" si="0"/>
        <v>39.469300776914537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2.96</v>
      </c>
      <c r="F82" s="54">
        <f t="shared" si="0"/>
        <v>98.666666666666671</v>
      </c>
    </row>
    <row r="83" spans="1:6" ht="12.75" customHeight="1" x14ac:dyDescent="0.2">
      <c r="A83" s="55">
        <v>641</v>
      </c>
      <c r="B83" s="87" t="s">
        <v>209</v>
      </c>
      <c r="C83" s="52" t="s">
        <v>210</v>
      </c>
      <c r="D83" s="53">
        <f t="shared" ref="D83:E83" si="20">SUM(D84:D90)</f>
        <v>3</v>
      </c>
      <c r="E83" s="53">
        <f t="shared" si="20"/>
        <v>2.96</v>
      </c>
      <c r="F83" s="54">
        <f t="shared" si="0"/>
        <v>98.666666666666671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2.96</v>
      </c>
      <c r="F85" s="54">
        <f t="shared" si="0"/>
        <v>98.666666666666671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1502687</v>
      </c>
      <c r="E124" s="53">
        <f t="shared" si="27"/>
        <v>2010876.8699999999</v>
      </c>
      <c r="F124" s="54">
        <f t="shared" si="0"/>
        <v>133.81874402320642</v>
      </c>
    </row>
    <row r="125" spans="1:6" ht="12.75" customHeight="1" x14ac:dyDescent="0.2">
      <c r="A125" s="55">
        <v>661</v>
      </c>
      <c r="B125" s="88" t="s">
        <v>293</v>
      </c>
      <c r="C125" s="52" t="s">
        <v>294</v>
      </c>
      <c r="D125" s="53">
        <f t="shared" ref="D125:E125" si="28">SUM(D126:D127)</f>
        <v>1502687</v>
      </c>
      <c r="E125" s="53">
        <f t="shared" si="28"/>
        <v>2010876.8699999999</v>
      </c>
      <c r="F125" s="54">
        <f t="shared" si="0"/>
        <v>133.81874402320642</v>
      </c>
    </row>
    <row r="126" spans="1:6" ht="12.75" customHeight="1" x14ac:dyDescent="0.2">
      <c r="A126" s="55">
        <v>6614</v>
      </c>
      <c r="B126" s="88" t="s">
        <v>295</v>
      </c>
      <c r="C126" s="52" t="s">
        <v>296</v>
      </c>
      <c r="D126" s="244">
        <v>1157892</v>
      </c>
      <c r="E126" s="244">
        <v>1490115.93</v>
      </c>
      <c r="F126" s="54">
        <f t="shared" si="0"/>
        <v>128.69213449959062</v>
      </c>
    </row>
    <row r="127" spans="1:6" ht="12.75" customHeight="1" x14ac:dyDescent="0.2">
      <c r="A127" s="55">
        <v>6615</v>
      </c>
      <c r="B127" s="88" t="s">
        <v>297</v>
      </c>
      <c r="C127" s="52" t="s">
        <v>298</v>
      </c>
      <c r="D127" s="244">
        <v>344795</v>
      </c>
      <c r="E127" s="244">
        <v>520760.94</v>
      </c>
      <c r="F127" s="54">
        <f t="shared" si="0"/>
        <v>151.03494540234053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15762187</v>
      </c>
      <c r="E133" s="53">
        <f t="shared" si="30"/>
        <v>17822321.109999999</v>
      </c>
      <c r="F133" s="54">
        <f t="shared" ref="F133:F223" si="31">IF(D133&lt;&gt;0,IF(E133/D133&gt;=100,"&gt;&gt;100",E133/D133*100),"-")</f>
        <v>113.07010321600677</v>
      </c>
    </row>
    <row r="134" spans="1:6" ht="24" x14ac:dyDescent="0.2">
      <c r="A134" s="55">
        <v>671</v>
      </c>
      <c r="B134" s="234" t="s">
        <v>311</v>
      </c>
      <c r="C134" s="52" t="s">
        <v>312</v>
      </c>
      <c r="D134" s="53">
        <f t="shared" ref="D134:E134" si="32">SUM(D135:D137)</f>
        <v>15762187</v>
      </c>
      <c r="E134" s="53">
        <f t="shared" si="32"/>
        <v>17822321.109999999</v>
      </c>
      <c r="F134" s="54">
        <f t="shared" si="31"/>
        <v>113.07010321600677</v>
      </c>
    </row>
    <row r="135" spans="1:6" ht="12.75" customHeight="1" x14ac:dyDescent="0.2">
      <c r="A135" s="55">
        <v>6711</v>
      </c>
      <c r="B135" s="87" t="s">
        <v>313</v>
      </c>
      <c r="C135" s="52" t="s">
        <v>314</v>
      </c>
      <c r="D135" s="244">
        <v>15762187</v>
      </c>
      <c r="E135" s="244">
        <v>17349075.359999999</v>
      </c>
      <c r="F135" s="54">
        <f t="shared" si="31"/>
        <v>110.06769149484141</v>
      </c>
    </row>
    <row r="136" spans="1:6" ht="24" x14ac:dyDescent="0.2">
      <c r="A136" s="55">
        <v>6712</v>
      </c>
      <c r="B136" s="234" t="s">
        <v>315</v>
      </c>
      <c r="C136" s="52" t="s">
        <v>316</v>
      </c>
      <c r="D136" s="244"/>
      <c r="E136" s="244">
        <v>473245.75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166031</v>
      </c>
      <c r="E139" s="53">
        <f t="shared" si="33"/>
        <v>109353.02</v>
      </c>
      <c r="F139" s="54">
        <f t="shared" si="31"/>
        <v>65.86301353361722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166031</v>
      </c>
      <c r="E150" s="244">
        <v>109353.02</v>
      </c>
      <c r="F150" s="54">
        <f t="shared" si="31"/>
        <v>65.86301353361722</v>
      </c>
    </row>
    <row r="151" spans="1:6" ht="12.75" customHeight="1" x14ac:dyDescent="0.2">
      <c r="A151" s="55">
        <v>3</v>
      </c>
      <c r="B151" s="87" t="s">
        <v>345</v>
      </c>
      <c r="C151" s="52" t="s">
        <v>53</v>
      </c>
      <c r="D151" s="53">
        <f t="shared" ref="D151:E151" si="35">D152+D163+D196+D215+D224+D252+D263</f>
        <v>17725201</v>
      </c>
      <c r="E151" s="53">
        <f t="shared" si="35"/>
        <v>20102643</v>
      </c>
      <c r="F151" s="54">
        <f t="shared" si="31"/>
        <v>113.41277878879907</v>
      </c>
    </row>
    <row r="152" spans="1:6" ht="12.75" customHeight="1" x14ac:dyDescent="0.2">
      <c r="A152" s="55">
        <v>31</v>
      </c>
      <c r="B152" s="87" t="s">
        <v>346</v>
      </c>
      <c r="C152" s="52" t="s">
        <v>347</v>
      </c>
      <c r="D152" s="53">
        <f t="shared" ref="D152:E152" si="36">D153+D158+D159</f>
        <v>12090746</v>
      </c>
      <c r="E152" s="53">
        <f t="shared" si="36"/>
        <v>12644524.119999999</v>
      </c>
      <c r="F152" s="54">
        <f t="shared" si="31"/>
        <v>104.58018157026869</v>
      </c>
    </row>
    <row r="153" spans="1:6" ht="12.75" customHeight="1" x14ac:dyDescent="0.2">
      <c r="A153" s="55">
        <v>311</v>
      </c>
      <c r="B153" s="87" t="s">
        <v>348</v>
      </c>
      <c r="C153" s="52" t="s">
        <v>349</v>
      </c>
      <c r="D153" s="53">
        <f t="shared" ref="D153:E153" si="37">SUM(D154:D157)</f>
        <v>9104604</v>
      </c>
      <c r="E153" s="53">
        <f t="shared" si="37"/>
        <v>9499944.3699999992</v>
      </c>
      <c r="F153" s="54">
        <f t="shared" si="31"/>
        <v>104.34220280201092</v>
      </c>
    </row>
    <row r="154" spans="1:6" ht="12.75" customHeight="1" x14ac:dyDescent="0.2">
      <c r="A154" s="55">
        <v>3111</v>
      </c>
      <c r="B154" s="87" t="s">
        <v>350</v>
      </c>
      <c r="C154" s="52" t="s">
        <v>351</v>
      </c>
      <c r="D154" s="244">
        <v>8846141</v>
      </c>
      <c r="E154" s="244">
        <v>9276176.6400000006</v>
      </c>
      <c r="F154" s="54">
        <f t="shared" si="31"/>
        <v>104.8612795115972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257468</v>
      </c>
      <c r="E156" s="244">
        <v>218072.29</v>
      </c>
      <c r="F156" s="54">
        <f t="shared" si="31"/>
        <v>84.698793636490748</v>
      </c>
    </row>
    <row r="157" spans="1:6" ht="12.75" customHeight="1" x14ac:dyDescent="0.2">
      <c r="A157" s="55">
        <v>3114</v>
      </c>
      <c r="B157" s="87" t="s">
        <v>356</v>
      </c>
      <c r="C157" s="52" t="s">
        <v>357</v>
      </c>
      <c r="D157" s="244">
        <v>995</v>
      </c>
      <c r="E157" s="244">
        <v>5695.44</v>
      </c>
      <c r="F157" s="54">
        <f t="shared" si="31"/>
        <v>572.40603015075374</v>
      </c>
    </row>
    <row r="158" spans="1:6" ht="12.75" customHeight="1" x14ac:dyDescent="0.2">
      <c r="A158" s="55">
        <v>312</v>
      </c>
      <c r="B158" s="87" t="s">
        <v>358</v>
      </c>
      <c r="C158" s="52" t="s">
        <v>359</v>
      </c>
      <c r="D158" s="244">
        <v>488645</v>
      </c>
      <c r="E158" s="244">
        <v>542721.24</v>
      </c>
      <c r="F158" s="54">
        <f t="shared" si="31"/>
        <v>111.06656980016167</v>
      </c>
    </row>
    <row r="159" spans="1:6" ht="12.75" customHeight="1" x14ac:dyDescent="0.2">
      <c r="A159" s="55">
        <v>313</v>
      </c>
      <c r="B159" s="87" t="s">
        <v>360</v>
      </c>
      <c r="C159" s="52" t="s">
        <v>361</v>
      </c>
      <c r="D159" s="53">
        <f t="shared" ref="D159:E159" si="38">SUM(D160:D162)</f>
        <v>2497497</v>
      </c>
      <c r="E159" s="53">
        <f t="shared" si="38"/>
        <v>2601858.5099999998</v>
      </c>
      <c r="F159" s="54">
        <f t="shared" si="31"/>
        <v>104.17864405843129</v>
      </c>
    </row>
    <row r="160" spans="1:6" ht="12.75" customHeight="1" x14ac:dyDescent="0.2">
      <c r="A160" s="55">
        <v>3131</v>
      </c>
      <c r="B160" s="87" t="s">
        <v>139</v>
      </c>
      <c r="C160" s="52" t="s">
        <v>362</v>
      </c>
      <c r="D160" s="244">
        <v>995237</v>
      </c>
      <c r="E160" s="244">
        <v>1034367.62</v>
      </c>
      <c r="F160" s="54">
        <f t="shared" si="31"/>
        <v>103.93178911153827</v>
      </c>
    </row>
    <row r="161" spans="1:6" ht="12.75" customHeight="1" x14ac:dyDescent="0.2">
      <c r="A161" s="55">
        <v>3132</v>
      </c>
      <c r="B161" s="87" t="s">
        <v>363</v>
      </c>
      <c r="C161" s="52" t="s">
        <v>364</v>
      </c>
      <c r="D161" s="244">
        <v>1502260</v>
      </c>
      <c r="E161" s="244">
        <v>1567490.89</v>
      </c>
      <c r="F161" s="54">
        <f t="shared" si="31"/>
        <v>104.34218377644349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5326445</v>
      </c>
      <c r="E163" s="53">
        <f t="shared" si="39"/>
        <v>7165344.8100000005</v>
      </c>
      <c r="F163" s="54">
        <f t="shared" si="31"/>
        <v>134.52396129125526</v>
      </c>
    </row>
    <row r="164" spans="1:6" ht="12.75" customHeight="1" x14ac:dyDescent="0.2">
      <c r="A164" s="55">
        <v>321</v>
      </c>
      <c r="B164" s="87" t="s">
        <v>369</v>
      </c>
      <c r="C164" s="52" t="s">
        <v>370</v>
      </c>
      <c r="D164" s="53">
        <f t="shared" ref="D164:E164" si="40">SUM(D165:D168)</f>
        <v>505932</v>
      </c>
      <c r="E164" s="53">
        <f t="shared" si="40"/>
        <v>646926.27999999991</v>
      </c>
      <c r="F164" s="54">
        <f t="shared" si="31"/>
        <v>127.86822735071115</v>
      </c>
    </row>
    <row r="165" spans="1:6" ht="12.75" customHeight="1" x14ac:dyDescent="0.2">
      <c r="A165" s="55">
        <v>3211</v>
      </c>
      <c r="B165" s="87" t="s">
        <v>371</v>
      </c>
      <c r="C165" s="52" t="s">
        <v>372</v>
      </c>
      <c r="D165" s="244">
        <v>5479</v>
      </c>
      <c r="E165" s="244">
        <v>7712.6</v>
      </c>
      <c r="F165" s="54">
        <f t="shared" si="31"/>
        <v>140.76656324146742</v>
      </c>
    </row>
    <row r="166" spans="1:6" ht="12.75" customHeight="1" x14ac:dyDescent="0.2">
      <c r="A166" s="55">
        <v>3212</v>
      </c>
      <c r="B166" s="87" t="s">
        <v>373</v>
      </c>
      <c r="C166" s="52" t="s">
        <v>374</v>
      </c>
      <c r="D166" s="244">
        <v>498113</v>
      </c>
      <c r="E166" s="244">
        <v>631876.48</v>
      </c>
      <c r="F166" s="54">
        <f t="shared" si="31"/>
        <v>126.85404315888162</v>
      </c>
    </row>
    <row r="167" spans="1:6" ht="12.75" customHeight="1" x14ac:dyDescent="0.2">
      <c r="A167" s="55">
        <v>3213</v>
      </c>
      <c r="B167" s="87" t="s">
        <v>375</v>
      </c>
      <c r="C167" s="52" t="s">
        <v>376</v>
      </c>
      <c r="D167" s="244">
        <v>2340</v>
      </c>
      <c r="E167" s="244">
        <v>7337.2</v>
      </c>
      <c r="F167" s="54">
        <f t="shared" si="31"/>
        <v>313.55555555555554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3661575</v>
      </c>
      <c r="E169" s="53">
        <f t="shared" si="41"/>
        <v>5043308.1800000006</v>
      </c>
      <c r="F169" s="54">
        <f t="shared" si="31"/>
        <v>137.736033810587</v>
      </c>
    </row>
    <row r="170" spans="1:6" ht="12.75" customHeight="1" x14ac:dyDescent="0.2">
      <c r="A170" s="55">
        <v>3221</v>
      </c>
      <c r="B170" s="87" t="s">
        <v>381</v>
      </c>
      <c r="C170" s="52" t="s">
        <v>382</v>
      </c>
      <c r="D170" s="244">
        <v>129168</v>
      </c>
      <c r="E170" s="244">
        <v>159013.24</v>
      </c>
      <c r="F170" s="54">
        <f t="shared" si="31"/>
        <v>123.10575374705807</v>
      </c>
    </row>
    <row r="171" spans="1:6" ht="12.75" customHeight="1" x14ac:dyDescent="0.2">
      <c r="A171" s="55">
        <v>3222</v>
      </c>
      <c r="B171" s="87" t="s">
        <v>383</v>
      </c>
      <c r="C171" s="52" t="s">
        <v>384</v>
      </c>
      <c r="D171" s="244">
        <v>2570599</v>
      </c>
      <c r="E171" s="244">
        <v>3244926.34</v>
      </c>
      <c r="F171" s="54">
        <f t="shared" si="31"/>
        <v>126.23230383268647</v>
      </c>
    </row>
    <row r="172" spans="1:6" ht="12.75" customHeight="1" x14ac:dyDescent="0.2">
      <c r="A172" s="55">
        <v>3223</v>
      </c>
      <c r="B172" s="87" t="s">
        <v>385</v>
      </c>
      <c r="C172" s="52" t="s">
        <v>386</v>
      </c>
      <c r="D172" s="244">
        <v>786681</v>
      </c>
      <c r="E172" s="244">
        <v>1411492.32</v>
      </c>
      <c r="F172" s="54">
        <f t="shared" si="31"/>
        <v>179.42372066949628</v>
      </c>
    </row>
    <row r="173" spans="1:6" ht="12.75" customHeight="1" x14ac:dyDescent="0.2">
      <c r="A173" s="55">
        <v>3224</v>
      </c>
      <c r="B173" s="87" t="s">
        <v>387</v>
      </c>
      <c r="C173" s="52" t="s">
        <v>388</v>
      </c>
      <c r="D173" s="244">
        <v>143804</v>
      </c>
      <c r="E173" s="244">
        <v>156763.43</v>
      </c>
      <c r="F173" s="54">
        <f t="shared" si="31"/>
        <v>109.01187032349586</v>
      </c>
    </row>
    <row r="174" spans="1:6" ht="12.75" customHeight="1" x14ac:dyDescent="0.2">
      <c r="A174" s="55">
        <v>3225</v>
      </c>
      <c r="B174" s="87" t="s">
        <v>389</v>
      </c>
      <c r="C174" s="52" t="s">
        <v>390</v>
      </c>
      <c r="D174" s="244">
        <v>25932</v>
      </c>
      <c r="E174" s="244">
        <v>62675.9</v>
      </c>
      <c r="F174" s="54">
        <f t="shared" si="31"/>
        <v>241.69327471849451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5391</v>
      </c>
      <c r="E176" s="244">
        <v>8436.9500000000007</v>
      </c>
      <c r="F176" s="54">
        <f t="shared" si="31"/>
        <v>156.50064923019849</v>
      </c>
    </row>
    <row r="177" spans="1:6" ht="12.75" customHeight="1" x14ac:dyDescent="0.2">
      <c r="A177" s="55">
        <v>323</v>
      </c>
      <c r="B177" s="87" t="s">
        <v>395</v>
      </c>
      <c r="C177" s="52" t="s">
        <v>396</v>
      </c>
      <c r="D177" s="53">
        <f t="shared" ref="D177:E177" si="42">SUM(D178:D186)</f>
        <v>697729</v>
      </c>
      <c r="E177" s="53">
        <f t="shared" si="42"/>
        <v>785393.75000000012</v>
      </c>
      <c r="F177" s="54">
        <f t="shared" si="31"/>
        <v>112.5642978864287</v>
      </c>
    </row>
    <row r="178" spans="1:6" ht="12.75" customHeight="1" x14ac:dyDescent="0.2">
      <c r="A178" s="55">
        <v>3231</v>
      </c>
      <c r="B178" s="87" t="s">
        <v>397</v>
      </c>
      <c r="C178" s="52" t="s">
        <v>398</v>
      </c>
      <c r="D178" s="244">
        <v>60456</v>
      </c>
      <c r="E178" s="244">
        <v>72893.37</v>
      </c>
      <c r="F178" s="54">
        <f t="shared" si="31"/>
        <v>120.5725982532751</v>
      </c>
    </row>
    <row r="179" spans="1:6" ht="12.75" customHeight="1" x14ac:dyDescent="0.2">
      <c r="A179" s="55">
        <v>3232</v>
      </c>
      <c r="B179" s="87" t="s">
        <v>399</v>
      </c>
      <c r="C179" s="52" t="s">
        <v>400</v>
      </c>
      <c r="D179" s="244">
        <v>143371</v>
      </c>
      <c r="E179" s="244">
        <v>248310.51</v>
      </c>
      <c r="F179" s="54">
        <f t="shared" si="31"/>
        <v>173.1943768265549</v>
      </c>
    </row>
    <row r="180" spans="1:6" ht="12.75" customHeight="1" x14ac:dyDescent="0.2">
      <c r="A180" s="55">
        <v>3233</v>
      </c>
      <c r="B180" s="87" t="s">
        <v>401</v>
      </c>
      <c r="C180" s="52" t="s">
        <v>402</v>
      </c>
      <c r="D180" s="244">
        <v>16491</v>
      </c>
      <c r="E180" s="244">
        <v>5175</v>
      </c>
      <c r="F180" s="54">
        <f t="shared" si="31"/>
        <v>31.380753138075313</v>
      </c>
    </row>
    <row r="181" spans="1:6" ht="12.75" customHeight="1" x14ac:dyDescent="0.2">
      <c r="A181" s="55">
        <v>3234</v>
      </c>
      <c r="B181" s="87" t="s">
        <v>403</v>
      </c>
      <c r="C181" s="52" t="s">
        <v>404</v>
      </c>
      <c r="D181" s="244">
        <v>230120</v>
      </c>
      <c r="E181" s="244">
        <v>231986.02</v>
      </c>
      <c r="F181" s="54">
        <f t="shared" si="31"/>
        <v>100.81088997045021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16183</v>
      </c>
      <c r="E183" s="244">
        <v>23809.5</v>
      </c>
      <c r="F183" s="54">
        <f t="shared" si="31"/>
        <v>147.12661434839029</v>
      </c>
    </row>
    <row r="184" spans="1:6" ht="12.75" customHeight="1" x14ac:dyDescent="0.2">
      <c r="A184" s="55">
        <v>3237</v>
      </c>
      <c r="B184" s="87" t="s">
        <v>409</v>
      </c>
      <c r="C184" s="52" t="s">
        <v>410</v>
      </c>
      <c r="D184" s="244">
        <v>151612</v>
      </c>
      <c r="E184" s="244">
        <v>80922.05</v>
      </c>
      <c r="F184" s="54">
        <f t="shared" si="31"/>
        <v>53.374436060470153</v>
      </c>
    </row>
    <row r="185" spans="1:6" ht="12.75" customHeight="1" x14ac:dyDescent="0.2">
      <c r="A185" s="55">
        <v>3238</v>
      </c>
      <c r="B185" s="87" t="s">
        <v>411</v>
      </c>
      <c r="C185" s="52" t="s">
        <v>412</v>
      </c>
      <c r="D185" s="244">
        <v>1858</v>
      </c>
      <c r="E185" s="244">
        <v>2612.52</v>
      </c>
      <c r="F185" s="54">
        <f t="shared" si="31"/>
        <v>140.60925726587729</v>
      </c>
    </row>
    <row r="186" spans="1:6" ht="12.75" customHeight="1" x14ac:dyDescent="0.2">
      <c r="A186" s="55">
        <v>3239</v>
      </c>
      <c r="B186" s="87" t="s">
        <v>413</v>
      </c>
      <c r="C186" s="52" t="s">
        <v>414</v>
      </c>
      <c r="D186" s="244">
        <v>77638</v>
      </c>
      <c r="E186" s="244">
        <v>119684.78</v>
      </c>
      <c r="F186" s="54">
        <f t="shared" si="31"/>
        <v>154.15747443262319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461209</v>
      </c>
      <c r="E188" s="53">
        <f t="shared" si="43"/>
        <v>689716.60000000009</v>
      </c>
      <c r="F188" s="54">
        <f t="shared" si="31"/>
        <v>149.54534712028604</v>
      </c>
    </row>
    <row r="189" spans="1:6" ht="12.75" customHeight="1" x14ac:dyDescent="0.2">
      <c r="A189" s="55">
        <v>3291</v>
      </c>
      <c r="B189" s="234" t="s">
        <v>419</v>
      </c>
      <c r="C189" s="52" t="s">
        <v>420</v>
      </c>
      <c r="D189" s="244">
        <v>430288</v>
      </c>
      <c r="E189" s="244">
        <v>556821.65</v>
      </c>
      <c r="F189" s="54">
        <f t="shared" si="31"/>
        <v>129.40673455917897</v>
      </c>
    </row>
    <row r="190" spans="1:6" ht="12.75" customHeight="1" x14ac:dyDescent="0.2">
      <c r="A190" s="55">
        <v>3292</v>
      </c>
      <c r="B190" s="87" t="s">
        <v>421</v>
      </c>
      <c r="C190" s="52" t="s">
        <v>422</v>
      </c>
      <c r="D190" s="244">
        <v>7688</v>
      </c>
      <c r="E190" s="244">
        <v>15495.18</v>
      </c>
      <c r="F190" s="54">
        <f t="shared" si="31"/>
        <v>201.55020811654526</v>
      </c>
    </row>
    <row r="191" spans="1:6" ht="12.75" customHeight="1" x14ac:dyDescent="0.2">
      <c r="A191" s="55">
        <v>3293</v>
      </c>
      <c r="B191" s="87" t="s">
        <v>423</v>
      </c>
      <c r="C191" s="52" t="s">
        <v>424</v>
      </c>
      <c r="D191" s="244">
        <v>1796</v>
      </c>
      <c r="E191" s="244">
        <v>7466.91</v>
      </c>
      <c r="F191" s="54">
        <f t="shared" si="31"/>
        <v>415.75222717149217</v>
      </c>
    </row>
    <row r="192" spans="1:6" ht="12.75" customHeight="1" x14ac:dyDescent="0.2">
      <c r="A192" s="55">
        <v>3294</v>
      </c>
      <c r="B192" s="87" t="s">
        <v>425</v>
      </c>
      <c r="C192" s="52" t="s">
        <v>426</v>
      </c>
      <c r="D192" s="244">
        <v>10162</v>
      </c>
      <c r="E192" s="244"/>
      <c r="F192" s="54">
        <f t="shared" si="31"/>
        <v>0</v>
      </c>
    </row>
    <row r="193" spans="1:6" ht="12.75" customHeight="1" x14ac:dyDescent="0.2">
      <c r="A193" s="55">
        <v>3295</v>
      </c>
      <c r="B193" s="87" t="s">
        <v>427</v>
      </c>
      <c r="C193" s="52" t="s">
        <v>428</v>
      </c>
      <c r="D193" s="244"/>
      <c r="E193" s="244">
        <v>11162.5</v>
      </c>
      <c r="F193" s="54" t="str">
        <f t="shared" si="31"/>
        <v>-</v>
      </c>
    </row>
    <row r="194" spans="1:6" ht="12.75" customHeight="1" x14ac:dyDescent="0.2">
      <c r="A194" s="55" t="s">
        <v>429</v>
      </c>
      <c r="B194" s="87" t="s">
        <v>430</v>
      </c>
      <c r="C194" s="52" t="s">
        <v>429</v>
      </c>
      <c r="D194" s="244">
        <v>11275</v>
      </c>
      <c r="E194" s="244"/>
      <c r="F194" s="54">
        <f t="shared" si="31"/>
        <v>0</v>
      </c>
    </row>
    <row r="195" spans="1:6" ht="12.75" customHeight="1" x14ac:dyDescent="0.2">
      <c r="A195" s="55">
        <v>3299</v>
      </c>
      <c r="B195" s="87" t="s">
        <v>431</v>
      </c>
      <c r="C195" s="52" t="s">
        <v>432</v>
      </c>
      <c r="D195" s="244"/>
      <c r="E195" s="244">
        <v>98770.36</v>
      </c>
      <c r="F195" s="54" t="str">
        <f t="shared" si="31"/>
        <v>-</v>
      </c>
    </row>
    <row r="196" spans="1:6" ht="12.75" customHeight="1" x14ac:dyDescent="0.2">
      <c r="A196" s="55">
        <v>34</v>
      </c>
      <c r="B196" s="234" t="s">
        <v>433</v>
      </c>
      <c r="C196" s="52" t="s">
        <v>434</v>
      </c>
      <c r="D196" s="53">
        <f t="shared" ref="D196:E196" si="44">D197+D202+D210</f>
        <v>13029</v>
      </c>
      <c r="E196" s="53">
        <f t="shared" si="44"/>
        <v>11123.699999999999</v>
      </c>
      <c r="F196" s="54">
        <f t="shared" si="31"/>
        <v>85.376467879346066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13029</v>
      </c>
      <c r="E210" s="53">
        <f t="shared" si="47"/>
        <v>11123.699999999999</v>
      </c>
      <c r="F210" s="54">
        <f t="shared" si="31"/>
        <v>85.376467879346066</v>
      </c>
    </row>
    <row r="211" spans="1:6" ht="12.75" customHeight="1" x14ac:dyDescent="0.2">
      <c r="A211" s="55">
        <v>3431</v>
      </c>
      <c r="B211" s="234" t="s">
        <v>463</v>
      </c>
      <c r="C211" s="52" t="s">
        <v>464</v>
      </c>
      <c r="D211" s="244">
        <v>13029</v>
      </c>
      <c r="E211" s="244">
        <v>11123.4</v>
      </c>
      <c r="F211" s="54">
        <f t="shared" si="31"/>
        <v>85.374165323509089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v>0.3</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294981</v>
      </c>
      <c r="E263" s="53">
        <f t="shared" si="68"/>
        <v>281650.37</v>
      </c>
      <c r="F263" s="54">
        <f t="shared" ref="F263:F267" si="69">IF(D263&lt;&gt;0,IF(E263/D263&gt;=100,"&gt;&gt;100",E263/D263*100),"-")</f>
        <v>95.480851309067361</v>
      </c>
    </row>
    <row r="264" spans="1:6" ht="12.75" customHeight="1" x14ac:dyDescent="0.2">
      <c r="A264" s="55">
        <v>381</v>
      </c>
      <c r="B264" s="87" t="s">
        <v>565</v>
      </c>
      <c r="C264" s="52" t="s">
        <v>566</v>
      </c>
      <c r="D264" s="53">
        <f t="shared" ref="D264:E264" si="70">SUM(D265:D267)</f>
        <v>294981</v>
      </c>
      <c r="E264" s="53">
        <f t="shared" si="70"/>
        <v>281650.37</v>
      </c>
      <c r="F264" s="54">
        <f t="shared" si="69"/>
        <v>95.480851309067361</v>
      </c>
    </row>
    <row r="265" spans="1:6" ht="12.75" customHeight="1" x14ac:dyDescent="0.2">
      <c r="A265" s="55">
        <v>3811</v>
      </c>
      <c r="B265" s="87" t="s">
        <v>567</v>
      </c>
      <c r="C265" s="52" t="s">
        <v>568</v>
      </c>
      <c r="D265" s="244">
        <v>294981</v>
      </c>
      <c r="E265" s="244">
        <v>281650.37</v>
      </c>
      <c r="F265" s="54">
        <f t="shared" si="69"/>
        <v>95.480851309067361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359286</v>
      </c>
      <c r="E285" s="244">
        <v>567503.15</v>
      </c>
      <c r="F285" s="54">
        <f t="shared" ref="F285:F296" si="76">IF(D285&lt;&gt;0,IF(E285/D285&gt;=100,"&gt;&gt;100",E285/D285*100),"-")</f>
        <v>157.95303741309152</v>
      </c>
    </row>
    <row r="286" spans="1:6" ht="12.75" customHeight="1" x14ac:dyDescent="0.2">
      <c r="A286" s="55" t="s">
        <v>606</v>
      </c>
      <c r="B286" s="87" t="s">
        <v>609</v>
      </c>
      <c r="C286" s="52" t="s">
        <v>610</v>
      </c>
      <c r="D286" s="244">
        <v>567503</v>
      </c>
      <c r="E286" s="244">
        <v>686411.86</v>
      </c>
      <c r="F286" s="54">
        <f t="shared" si="76"/>
        <v>120.95299231898333</v>
      </c>
    </row>
    <row r="287" spans="1:6" ht="12.75" customHeight="1" x14ac:dyDescent="0.2">
      <c r="A287" s="55" t="s">
        <v>606</v>
      </c>
      <c r="B287" s="87" t="s">
        <v>611</v>
      </c>
      <c r="C287" s="52" t="s">
        <v>612</v>
      </c>
      <c r="D287" s="53">
        <f t="shared" ref="D287:E287" si="77">IF(D286&gt;=D285,D286-D285,0)</f>
        <v>208217</v>
      </c>
      <c r="E287" s="53">
        <f t="shared" si="77"/>
        <v>118908.70999999996</v>
      </c>
      <c r="F287" s="54">
        <f t="shared" si="76"/>
        <v>57.108069946257977</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17516984</v>
      </c>
      <c r="E289" s="53">
        <f t="shared" si="79"/>
        <v>19983734.289999999</v>
      </c>
      <c r="F289" s="54">
        <f t="shared" si="76"/>
        <v>114.08204911302082</v>
      </c>
    </row>
    <row r="290" spans="1:6" ht="12.75" customHeight="1" x14ac:dyDescent="0.2">
      <c r="A290" s="55" t="s">
        <v>606</v>
      </c>
      <c r="B290" s="87" t="s">
        <v>617</v>
      </c>
      <c r="C290" s="52" t="s">
        <v>618</v>
      </c>
      <c r="D290" s="53">
        <f>IF(D6&gt;=D289,D6-D289,0)</f>
        <v>417458</v>
      </c>
      <c r="E290" s="53">
        <f>IF(E6&gt;=E289,E6-E289,0)</f>
        <v>352968.26999999955</v>
      </c>
      <c r="F290" s="54">
        <f t="shared" si="76"/>
        <v>84.551804013816849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139881</v>
      </c>
      <c r="E292" s="244">
        <v>557339.49</v>
      </c>
      <c r="F292" s="54">
        <f t="shared" si="76"/>
        <v>398.43830827632058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449627</v>
      </c>
      <c r="E294" s="244">
        <v>448333.44</v>
      </c>
      <c r="F294" s="54">
        <f t="shared" si="76"/>
        <v>99.712303754000544</v>
      </c>
    </row>
    <row r="295" spans="1:6" ht="24" x14ac:dyDescent="0.2">
      <c r="A295" s="55">
        <v>9661</v>
      </c>
      <c r="B295" s="87" t="s">
        <v>627</v>
      </c>
      <c r="C295" s="52" t="s">
        <v>628</v>
      </c>
      <c r="D295" s="244">
        <v>379327</v>
      </c>
      <c r="E295" s="244">
        <v>361097.44</v>
      </c>
      <c r="F295" s="54">
        <f t="shared" si="76"/>
        <v>95.194236107632719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158244</v>
      </c>
      <c r="E350" s="53">
        <f t="shared" si="95"/>
        <v>577729.51</v>
      </c>
      <c r="F350" s="54">
        <f t="shared" si="81"/>
        <v>365.08778215919722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97898</v>
      </c>
      <c r="E363" s="53">
        <f t="shared" si="99"/>
        <v>104483.76</v>
      </c>
      <c r="F363" s="54">
        <f t="shared" si="81"/>
        <v>106.72716500847821</v>
      </c>
    </row>
    <row r="364" spans="1:6" ht="12.75" customHeight="1" x14ac:dyDescent="0.2">
      <c r="A364" s="55">
        <v>421</v>
      </c>
      <c r="B364" s="87" t="s">
        <v>756</v>
      </c>
      <c r="C364" s="52" t="s">
        <v>757</v>
      </c>
      <c r="D364" s="53">
        <f t="shared" ref="D364:E364" si="100">SUM(D365:D368)</f>
        <v>84944</v>
      </c>
      <c r="E364" s="53">
        <f t="shared" si="100"/>
        <v>0</v>
      </c>
      <c r="F364" s="54">
        <f t="shared" si="81"/>
        <v>0</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84944</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10954</v>
      </c>
      <c r="E369" s="53">
        <f t="shared" si="101"/>
        <v>104483.76</v>
      </c>
      <c r="F369" s="54">
        <f t="shared" si="81"/>
        <v>953.84115391637749</v>
      </c>
    </row>
    <row r="370" spans="1:6" ht="12.75" customHeight="1" x14ac:dyDescent="0.2">
      <c r="A370" s="55">
        <v>4221</v>
      </c>
      <c r="B370" s="87" t="s">
        <v>672</v>
      </c>
      <c r="C370" s="52" t="s">
        <v>764</v>
      </c>
      <c r="D370" s="244"/>
      <c r="E370" s="244">
        <v>12553.12</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32285.13</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1795</v>
      </c>
      <c r="E374" s="244">
        <v>42709.2</v>
      </c>
      <c r="F374" s="54">
        <f t="shared" si="81"/>
        <v>2379.3426183844008</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9159</v>
      </c>
      <c r="E376" s="244">
        <v>16936.310000000001</v>
      </c>
      <c r="F376" s="54">
        <f t="shared" si="81"/>
        <v>184.91440113549515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2000</v>
      </c>
      <c r="E388" s="53">
        <f t="shared" si="104"/>
        <v>0</v>
      </c>
      <c r="F388" s="54">
        <f t="shared" si="81"/>
        <v>0</v>
      </c>
    </row>
    <row r="389" spans="1:6" ht="12.75" customHeight="1" x14ac:dyDescent="0.2">
      <c r="A389" s="55">
        <v>4251</v>
      </c>
      <c r="B389" s="87" t="s">
        <v>788</v>
      </c>
      <c r="C389" s="52" t="s">
        <v>789</v>
      </c>
      <c r="D389" s="244">
        <v>2000</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60346</v>
      </c>
      <c r="E402" s="53">
        <f t="shared" si="109"/>
        <v>473245.75</v>
      </c>
      <c r="F402" s="54">
        <f t="shared" si="81"/>
        <v>784.22057800019877</v>
      </c>
    </row>
    <row r="403" spans="1:6" ht="12.75" customHeight="1" x14ac:dyDescent="0.2">
      <c r="A403" s="55">
        <v>451</v>
      </c>
      <c r="B403" s="87" t="s">
        <v>809</v>
      </c>
      <c r="C403" s="52" t="s">
        <v>810</v>
      </c>
      <c r="D403" s="244"/>
      <c r="E403" s="244">
        <v>473245.75</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v>60346</v>
      </c>
      <c r="E405" s="244"/>
      <c r="F405" s="54">
        <f t="shared" si="81"/>
        <v>0</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158244</v>
      </c>
      <c r="E408" s="53">
        <f t="shared" si="111"/>
        <v>577729.51</v>
      </c>
      <c r="F408" s="54">
        <f t="shared" si="81"/>
        <v>365.08778215919722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1508488</v>
      </c>
      <c r="E410" s="244">
        <v>1666731.81</v>
      </c>
      <c r="F410" s="54">
        <f t="shared" si="81"/>
        <v>110.49022663753374</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17934442</v>
      </c>
      <c r="E412" s="53">
        <f>E6+E298</f>
        <v>20336702.559999999</v>
      </c>
      <c r="F412" s="54">
        <f t="shared" si="81"/>
        <v>113.39467690157295</v>
      </c>
    </row>
    <row r="413" spans="1:6" ht="12.75" customHeight="1" x14ac:dyDescent="0.2">
      <c r="A413" s="55" t="s">
        <v>606</v>
      </c>
      <c r="B413" s="87" t="s">
        <v>829</v>
      </c>
      <c r="C413" s="52" t="s">
        <v>830</v>
      </c>
      <c r="D413" s="53">
        <f t="shared" ref="D413:E413" si="112">D289+D350</f>
        <v>17675228</v>
      </c>
      <c r="E413" s="53">
        <f t="shared" si="112"/>
        <v>20561463.800000001</v>
      </c>
      <c r="F413" s="54">
        <f t="shared" si="81"/>
        <v>116.32927054745772</v>
      </c>
    </row>
    <row r="414" spans="1:6" ht="12.75" customHeight="1" x14ac:dyDescent="0.2">
      <c r="A414" s="55" t="s">
        <v>606</v>
      </c>
      <c r="B414" s="87" t="s">
        <v>831</v>
      </c>
      <c r="C414" s="52" t="s">
        <v>832</v>
      </c>
      <c r="D414" s="53">
        <f t="shared" ref="D414:E414" si="113">IF(D412&gt;=D413,D412-D413,0)</f>
        <v>259214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224761.24000000209</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1368607</v>
      </c>
      <c r="E417" s="53">
        <f t="shared" si="116"/>
        <v>1109392.32</v>
      </c>
      <c r="F417" s="54">
        <f t="shared" si="81"/>
        <v>81.059962428951479</v>
      </c>
    </row>
    <row r="418" spans="1:6" ht="12.75" customHeight="1" x14ac:dyDescent="0.2">
      <c r="A418" s="57" t="s">
        <v>840</v>
      </c>
      <c r="B418" s="235" t="s">
        <v>841</v>
      </c>
      <c r="C418" s="58" t="s">
        <v>842</v>
      </c>
      <c r="D418" s="64">
        <f t="shared" ref="D418:E418" si="117">D294+D411</f>
        <v>449627</v>
      </c>
      <c r="E418" s="64">
        <f t="shared" si="117"/>
        <v>448333.44</v>
      </c>
      <c r="F418" s="59">
        <f t="shared" si="81"/>
        <v>99.712303754000544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17934442</v>
      </c>
      <c r="E639" s="53">
        <f t="shared" si="180"/>
        <v>20336702.559999999</v>
      </c>
      <c r="F639" s="54">
        <f t="shared" si="119"/>
        <v>113.39467690157295</v>
      </c>
    </row>
    <row r="640" spans="1:6" ht="12.75" customHeight="1" x14ac:dyDescent="0.2">
      <c r="A640" s="55" t="s">
        <v>606</v>
      </c>
      <c r="B640" s="87" t="s">
        <v>1275</v>
      </c>
      <c r="C640" s="52" t="s">
        <v>1276</v>
      </c>
      <c r="D640" s="53">
        <f t="shared" ref="D640:E640" si="181">D413+D528</f>
        <v>17675228</v>
      </c>
      <c r="E640" s="53">
        <f t="shared" si="181"/>
        <v>20561463.800000001</v>
      </c>
      <c r="F640" s="54">
        <f t="shared" si="119"/>
        <v>116.32927054745772</v>
      </c>
    </row>
    <row r="641" spans="1:6" ht="12.75" customHeight="1" x14ac:dyDescent="0.2">
      <c r="A641" s="55" t="s">
        <v>606</v>
      </c>
      <c r="B641" s="87" t="s">
        <v>1277</v>
      </c>
      <c r="C641" s="52" t="s">
        <v>1278</v>
      </c>
      <c r="D641" s="53">
        <f t="shared" ref="D641:E641" si="182">IF(D639&gt;=D640,D639-D640,0)</f>
        <v>259214</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224761.24000000209</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1368607</v>
      </c>
      <c r="E644" s="53">
        <f t="shared" si="185"/>
        <v>1109392.32</v>
      </c>
      <c r="F644" s="54">
        <f t="shared" si="119"/>
        <v>81.059962428951479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1109393</v>
      </c>
      <c r="E646" s="53">
        <f t="shared" si="187"/>
        <v>1334153.5600000022</v>
      </c>
      <c r="F646" s="54">
        <f t="shared" si="119"/>
        <v>120.2597780948683</v>
      </c>
    </row>
    <row r="647" spans="1:6" ht="24" x14ac:dyDescent="0.2">
      <c r="A647" s="57" t="s">
        <v>1289</v>
      </c>
      <c r="B647" s="235" t="s">
        <v>1290</v>
      </c>
      <c r="C647" s="58" t="s">
        <v>1289</v>
      </c>
      <c r="D647" s="245">
        <v>1037586</v>
      </c>
      <c r="E647" s="245">
        <v>1460713.94</v>
      </c>
      <c r="F647" s="59">
        <f t="shared" si="119"/>
        <v>140.78003558259266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325469</v>
      </c>
      <c r="E649" s="244">
        <v>350466.48</v>
      </c>
      <c r="F649" s="54">
        <f t="shared" ref="F649:F724" si="188">IF(D649&lt;&gt;0,IF(E649/D649&gt;=100,"&gt;&gt;100",E649/D649*100),"-")</f>
        <v>107.68044882922796</v>
      </c>
    </row>
    <row r="650" spans="1:6" ht="12.75" customHeight="1" x14ac:dyDescent="0.2">
      <c r="A650" s="55" t="s">
        <v>1294</v>
      </c>
      <c r="B650" s="87" t="s">
        <v>1295</v>
      </c>
      <c r="C650" s="52" t="s">
        <v>1294</v>
      </c>
      <c r="D650" s="244">
        <v>18600582</v>
      </c>
      <c r="E650" s="244">
        <v>20794129.18</v>
      </c>
      <c r="F650" s="54">
        <f t="shared" si="188"/>
        <v>111.79289540510075</v>
      </c>
    </row>
    <row r="651" spans="1:6" ht="12.75" customHeight="1" x14ac:dyDescent="0.2">
      <c r="A651" s="55" t="s">
        <v>1296</v>
      </c>
      <c r="B651" s="87" t="s">
        <v>1297</v>
      </c>
      <c r="C651" s="52" t="s">
        <v>1296</v>
      </c>
      <c r="D651" s="244">
        <v>18575585</v>
      </c>
      <c r="E651" s="244">
        <v>20949339.079999998</v>
      </c>
      <c r="F651" s="54">
        <f t="shared" si="188"/>
        <v>112.77889272397073</v>
      </c>
    </row>
    <row r="652" spans="1:6" ht="24" x14ac:dyDescent="0.2">
      <c r="A652" s="55">
        <v>11</v>
      </c>
      <c r="B652" s="87" t="s">
        <v>1298</v>
      </c>
      <c r="C652" s="52" t="s">
        <v>1299</v>
      </c>
      <c r="D652" s="53">
        <f t="shared" ref="D652:E652" si="189">+D649+D650-D651</f>
        <v>350466</v>
      </c>
      <c r="E652" s="53">
        <f t="shared" si="189"/>
        <v>195256.58000000194</v>
      </c>
      <c r="F652" s="54">
        <f t="shared" si="188"/>
        <v>55.713415852037549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71</v>
      </c>
      <c r="E654" s="264">
        <v>71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72</v>
      </c>
      <c r="E656" s="264">
        <v>70</v>
      </c>
      <c r="F656" s="54">
        <f t="shared" si="188"/>
        <v>97.222222222222214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v>12470.7</v>
      </c>
      <c r="F662" s="54" t="str">
        <f t="shared" si="188"/>
        <v>-</v>
      </c>
    </row>
    <row r="663" spans="1:6" ht="12.75" customHeight="1" x14ac:dyDescent="0.2">
      <c r="A663" s="55">
        <v>63313</v>
      </c>
      <c r="B663" s="87" t="s">
        <v>1321</v>
      </c>
      <c r="C663" s="52" t="s">
        <v>1322</v>
      </c>
      <c r="D663" s="244"/>
      <c r="E663" s="244">
        <v>10000</v>
      </c>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123783</v>
      </c>
      <c r="E716" s="244">
        <v>171116.65</v>
      </c>
      <c r="F716" s="54">
        <f t="shared" si="188"/>
        <v>138.2392170168763</v>
      </c>
    </row>
    <row r="717" spans="1:6" ht="12.75" customHeight="1" x14ac:dyDescent="0.2">
      <c r="A717" s="55">
        <v>31215</v>
      </c>
      <c r="B717" s="87" t="s">
        <v>1411</v>
      </c>
      <c r="C717" s="52" t="s">
        <v>1412</v>
      </c>
      <c r="D717" s="244">
        <v>25416</v>
      </c>
      <c r="E717" s="244">
        <v>41122.339999999997</v>
      </c>
      <c r="F717" s="54">
        <f t="shared" si="188"/>
        <v>161.79705697198614</v>
      </c>
    </row>
    <row r="718" spans="1:6" ht="12.75" customHeight="1" x14ac:dyDescent="0.2">
      <c r="A718" s="55">
        <v>32121</v>
      </c>
      <c r="B718" s="87" t="s">
        <v>1413</v>
      </c>
      <c r="C718" s="52" t="s">
        <v>1414</v>
      </c>
      <c r="D718" s="244">
        <v>490688</v>
      </c>
      <c r="E718" s="244">
        <v>614301.48</v>
      </c>
      <c r="F718" s="54">
        <f t="shared" si="188"/>
        <v>125.19186937524455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4000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151612</v>
      </c>
      <c r="E722" s="244">
        <v>80922.05</v>
      </c>
      <c r="F722" s="54">
        <f t="shared" si="188"/>
        <v>53.374436060470153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1803</v>
      </c>
      <c r="E726" s="244">
        <v>1803.2</v>
      </c>
      <c r="F726" s="54">
        <f t="shared" si="190"/>
        <v>100.01109262340545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49202423</v>
      </c>
      <c r="E6" s="231">
        <f t="shared" si="0"/>
        <v>48834325.980000012</v>
      </c>
      <c r="F6" s="232">
        <f t="shared" ref="F6:F260" si="1">IF(D6&gt;0,IF(E6/D6&gt;=100,"&gt;&gt;100",E6/D6*100),"-")</f>
        <v>99.251872168978366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47250676</v>
      </c>
      <c r="E7" s="106">
        <f t="shared" si="2"/>
        <v>46639138.440000013</v>
      </c>
      <c r="F7" s="95">
        <f t="shared" si="1"/>
        <v>98.705759130303264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34072193</v>
      </c>
      <c r="E8" s="106">
        <f>E9+E10-E11</f>
        <v>34072193.32</v>
      </c>
      <c r="F8" s="95">
        <f t="shared" si="1"/>
        <v>100.00000093918229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34072193</v>
      </c>
      <c r="E9" s="249">
        <v>34072193.32</v>
      </c>
      <c r="F9" s="95">
        <f t="shared" si="1"/>
        <v>100.00000093918229</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151463</v>
      </c>
      <c r="E10" s="249">
        <v>151462.71</v>
      </c>
      <c r="F10" s="95">
        <f t="shared" si="1"/>
        <v>99.99980853409744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151463</v>
      </c>
      <c r="E11" s="249">
        <v>151462.71</v>
      </c>
      <c r="F11" s="95">
        <f t="shared" si="1"/>
        <v>99.99980853409744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12468851</v>
      </c>
      <c r="E12" s="106">
        <f t="shared" si="3"/>
        <v>11786953.220000003</v>
      </c>
      <c r="F12" s="95">
        <f t="shared" si="1"/>
        <v>94.531189922792421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11665823</v>
      </c>
      <c r="E13" s="106">
        <f t="shared" si="4"/>
        <v>11240783.220000003</v>
      </c>
      <c r="F13" s="95">
        <f t="shared" si="1"/>
        <v>96.356538411391995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132099</v>
      </c>
      <c r="E14" s="249">
        <v>132098.71</v>
      </c>
      <c r="F14" s="95">
        <f t="shared" si="1"/>
        <v>99.999780467679528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28925672</v>
      </c>
      <c r="E15" s="249">
        <v>29392676.989999998</v>
      </c>
      <c r="F15" s="95">
        <f t="shared" si="1"/>
        <v>101.61450005379305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852235</v>
      </c>
      <c r="E16" s="249">
        <v>852235.35</v>
      </c>
      <c r="F16" s="95">
        <f t="shared" si="1"/>
        <v>100.00004106848463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2566673</v>
      </c>
      <c r="E17" s="249">
        <v>2566673.1</v>
      </c>
      <c r="F17" s="95">
        <f t="shared" si="1"/>
        <v>100.00000389609428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20810856</v>
      </c>
      <c r="E18" s="249">
        <v>21702900.93</v>
      </c>
      <c r="F18" s="95">
        <f t="shared" si="1"/>
        <v>104.2864403559373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375561</v>
      </c>
      <c r="E19" s="106">
        <f t="shared" si="5"/>
        <v>281964.08000000007</v>
      </c>
      <c r="F19" s="95">
        <f t="shared" si="1"/>
        <v>75.07810448901779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1017956</v>
      </c>
      <c r="E20" s="249">
        <v>1289447.3600000001</v>
      </c>
      <c r="F20" s="95">
        <f t="shared" si="1"/>
        <v>126.67024507935511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260950</v>
      </c>
      <c r="E21" s="249">
        <v>285004.40000000002</v>
      </c>
      <c r="F21" s="95">
        <f t="shared" si="1"/>
        <v>109.2180111132401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254992</v>
      </c>
      <c r="E22" s="249">
        <v>262804.94</v>
      </c>
      <c r="F22" s="95">
        <f t="shared" si="1"/>
        <v>103.06399416452281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139517</v>
      </c>
      <c r="E23" s="249">
        <v>139516.87</v>
      </c>
      <c r="F23" s="95">
        <f t="shared" si="1"/>
        <v>99.999906821390937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637576</v>
      </c>
      <c r="E24" s="249">
        <v>674510.47</v>
      </c>
      <c r="F24" s="95">
        <f t="shared" si="1"/>
        <v>105.79295174222368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23708</v>
      </c>
      <c r="E25" s="249">
        <v>16793.23</v>
      </c>
      <c r="F25" s="95">
        <f t="shared" si="1"/>
        <v>70.833600472414375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6868108</v>
      </c>
      <c r="E26" s="249">
        <v>6057732.7800000003</v>
      </c>
      <c r="F26" s="95">
        <f t="shared" si="1"/>
        <v>88.200895792553055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8827246</v>
      </c>
      <c r="E28" s="249">
        <v>8443845.9700000007</v>
      </c>
      <c r="F28" s="95">
        <f t="shared" si="1"/>
        <v>95.656629145715442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293120</v>
      </c>
      <c r="E29" s="106">
        <f t="shared" si="6"/>
        <v>193787.72000000009</v>
      </c>
      <c r="F29" s="95">
        <f t="shared" si="1"/>
        <v>66.11207696506554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1234659</v>
      </c>
      <c r="E30" s="249">
        <v>996360.66</v>
      </c>
      <c r="F30" s="95">
        <f t="shared" si="1"/>
        <v>80.699258661703354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941539</v>
      </c>
      <c r="E34" s="249">
        <v>802572.94</v>
      </c>
      <c r="F34" s="95">
        <f t="shared" si="1"/>
        <v>85.240541284004152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43882</v>
      </c>
      <c r="E36" s="249">
        <v>43881.7</v>
      </c>
      <c r="F36" s="95">
        <f t="shared" si="1"/>
        <v>99.999316348388859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43882</v>
      </c>
      <c r="E40" s="249">
        <v>43881.7</v>
      </c>
      <c r="F40" s="95">
        <f t="shared" si="1"/>
        <v>99.999316348388859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134347</v>
      </c>
      <c r="E41" s="106">
        <f t="shared" si="8"/>
        <v>70418.200000000012</v>
      </c>
      <c r="F41" s="95">
        <f t="shared" si="1"/>
        <v>52.415163717835171</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3695</v>
      </c>
      <c r="E42" s="249">
        <v>3695.47</v>
      </c>
      <c r="F42" s="95">
        <f t="shared" si="1"/>
        <v>100.0127198917456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276206</v>
      </c>
      <c r="E43" s="249">
        <v>256615</v>
      </c>
      <c r="F43" s="95">
        <f t="shared" si="1"/>
        <v>92.907105566135414</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145554</v>
      </c>
      <c r="E44" s="249">
        <v>189892.27</v>
      </c>
      <c r="F44" s="95">
        <f t="shared" si="1"/>
        <v>130.46173241546092</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8762</v>
      </c>
      <c r="E52" s="106">
        <f t="shared" si="10"/>
        <v>1079.2000000000116</v>
      </c>
      <c r="F52" s="95">
        <f t="shared" si="1"/>
        <v>12.316822643232271</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8762</v>
      </c>
      <c r="E53" s="249">
        <v>1079.2</v>
      </c>
      <c r="F53" s="95">
        <f t="shared" si="1"/>
        <v>12.31682264323214</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373351</v>
      </c>
      <c r="E54" s="249">
        <v>394298.22</v>
      </c>
      <c r="F54" s="95">
        <f t="shared" si="1"/>
        <v>105.61059699853487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373351</v>
      </c>
      <c r="E55" s="249">
        <v>394298.22</v>
      </c>
      <c r="F55" s="95">
        <f t="shared" si="1"/>
        <v>105.61059699853487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700870</v>
      </c>
      <c r="E63" s="106">
        <f t="shared" si="12"/>
        <v>778912.7</v>
      </c>
      <c r="F63" s="95">
        <f t="shared" si="1"/>
        <v>111.13511778218499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133367</v>
      </c>
      <c r="E64" s="249">
        <v>92500.84</v>
      </c>
      <c r="F64" s="95">
        <f t="shared" si="1"/>
        <v>69.358117075438457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567503</v>
      </c>
      <c r="E65" s="249">
        <v>686411.86</v>
      </c>
      <c r="F65" s="95">
        <f t="shared" si="1"/>
        <v>120.95299231898333</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1951747</v>
      </c>
      <c r="E68" s="106">
        <f t="shared" si="13"/>
        <v>2195187.54</v>
      </c>
      <c r="F68" s="95">
        <f t="shared" si="1"/>
        <v>112.47295576732026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350466</v>
      </c>
      <c r="E69" s="106">
        <f t="shared" si="14"/>
        <v>195256.58</v>
      </c>
      <c r="F69" s="95">
        <f t="shared" si="1"/>
        <v>55.713415852036995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350466</v>
      </c>
      <c r="E70" s="106">
        <f t="shared" si="15"/>
        <v>195256.58</v>
      </c>
      <c r="F70" s="95">
        <f t="shared" si="1"/>
        <v>55.713415852036995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350466</v>
      </c>
      <c r="E72" s="249">
        <v>195256.58</v>
      </c>
      <c r="F72" s="95">
        <f t="shared" si="1"/>
        <v>55.713415852036995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143972</v>
      </c>
      <c r="E78" s="106">
        <f>E79+SUM(E82:E84)-E85+E86</f>
        <v>198050.35</v>
      </c>
      <c r="F78" s="95">
        <f t="shared" si="1"/>
        <v>137.56171338871448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11030</v>
      </c>
      <c r="E83" s="249">
        <v>12832.73</v>
      </c>
      <c r="F83" s="95">
        <f t="shared" si="1"/>
        <v>116.34388032638259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132942</v>
      </c>
      <c r="E86" s="249">
        <v>185217.62</v>
      </c>
      <c r="F86" s="95">
        <f t="shared" si="1"/>
        <v>139.32212543816101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980</v>
      </c>
      <c r="E87" s="106">
        <f t="shared" si="17"/>
        <v>979.9</v>
      </c>
      <c r="F87" s="95">
        <f t="shared" si="1"/>
        <v>99.989795918367335</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980</v>
      </c>
      <c r="E88" s="106">
        <f t="shared" si="18"/>
        <v>979.9</v>
      </c>
      <c r="F88" s="95">
        <f t="shared" si="1"/>
        <v>99.989795918367335</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980</v>
      </c>
      <c r="E89" s="249">
        <v>979.9</v>
      </c>
      <c r="F89" s="95">
        <f t="shared" si="1"/>
        <v>99.989795918367335</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4133</v>
      </c>
      <c r="E134" s="106">
        <f t="shared" si="23"/>
        <v>4133.3</v>
      </c>
      <c r="F134" s="95">
        <f t="shared" si="1"/>
        <v>100.00725864989113</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4133</v>
      </c>
      <c r="E135" s="106">
        <f t="shared" si="24"/>
        <v>4133.3</v>
      </c>
      <c r="F135" s="95">
        <f t="shared" si="1"/>
        <v>100.00725864989113</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4133</v>
      </c>
      <c r="E136" s="249">
        <v>4133.3</v>
      </c>
      <c r="F136" s="95">
        <f t="shared" si="1"/>
        <v>100.00725864989113</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414610</v>
      </c>
      <c r="E146" s="106">
        <f t="shared" si="26"/>
        <v>336053.47</v>
      </c>
      <c r="F146" s="95">
        <f t="shared" si="1"/>
        <v>81.05290996358022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344310</v>
      </c>
      <c r="E160" s="249">
        <v>248817.47</v>
      </c>
      <c r="F160" s="95">
        <f t="shared" si="1"/>
        <v>72.265536870843135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70300</v>
      </c>
      <c r="E162" s="249">
        <v>87236</v>
      </c>
      <c r="F162" s="95">
        <f t="shared" si="1"/>
        <v>124.09103840682789</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1037586</v>
      </c>
      <c r="E170" s="106">
        <f t="shared" si="29"/>
        <v>1460713.94</v>
      </c>
      <c r="F170" s="95">
        <f t="shared" si="1"/>
        <v>140.78003558259266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1921</v>
      </c>
      <c r="E171" s="249">
        <v>1921.29</v>
      </c>
      <c r="F171" s="95">
        <f t="shared" si="1"/>
        <v>100.01509630400834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1035665</v>
      </c>
      <c r="E173" s="249">
        <v>1458792.65</v>
      </c>
      <c r="F173" s="95">
        <f t="shared" si="1"/>
        <v>140.85564830326408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49202423</v>
      </c>
      <c r="E175" s="106">
        <f t="shared" si="30"/>
        <v>48834325.979999997</v>
      </c>
      <c r="F175" s="95">
        <f t="shared" si="1"/>
        <v>99.251872168978338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1550301</v>
      </c>
      <c r="E176" s="106">
        <f t="shared" si="31"/>
        <v>2090157.5099999998</v>
      </c>
      <c r="F176" s="95">
        <f t="shared" si="1"/>
        <v>134.82268991634527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1550301</v>
      </c>
      <c r="E177" s="106">
        <f t="shared" si="32"/>
        <v>2076028.6099999999</v>
      </c>
      <c r="F177" s="95">
        <f t="shared" si="1"/>
        <v>133.91132496205574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987322</v>
      </c>
      <c r="E178" s="249">
        <v>1392633.81</v>
      </c>
      <c r="F178" s="95">
        <f t="shared" si="1"/>
        <v>141.05163361091923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436403</v>
      </c>
      <c r="E179" s="249">
        <v>527314.24</v>
      </c>
      <c r="F179" s="95">
        <f t="shared" si="1"/>
        <v>120.83194661814882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1190</v>
      </c>
      <c r="E180" s="106">
        <f t="shared" si="33"/>
        <v>1008.65</v>
      </c>
      <c r="F180" s="95">
        <f t="shared" si="1"/>
        <v>84.760504201680675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1190</v>
      </c>
      <c r="E183" s="249">
        <v>1008.65</v>
      </c>
      <c r="F183" s="95">
        <f t="shared" si="1"/>
        <v>84.760504201680675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125386</v>
      </c>
      <c r="E188" s="249">
        <v>155071.91</v>
      </c>
      <c r="F188" s="95">
        <f t="shared" si="1"/>
        <v>123.67561769256537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14128.9</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47652122</v>
      </c>
      <c r="E237" s="106">
        <f t="shared" si="41"/>
        <v>46744168.469999999</v>
      </c>
      <c r="F237" s="95">
        <f t="shared" si="1"/>
        <v>98.094620990855347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48311888</v>
      </c>
      <c r="E238" s="106">
        <f t="shared" si="42"/>
        <v>47629988.590000004</v>
      </c>
      <c r="F238" s="95">
        <f t="shared" si="1"/>
        <v>98.588547377821385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48311888</v>
      </c>
      <c r="E239" s="106">
        <f t="shared" si="43"/>
        <v>47629988.590000004</v>
      </c>
      <c r="F239" s="95">
        <f t="shared" si="1"/>
        <v>98.588547377821385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35565553</v>
      </c>
      <c r="E240" s="249">
        <v>35086191.950000003</v>
      </c>
      <c r="F240" s="95">
        <f t="shared" si="1"/>
        <v>98.652176025492992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12746335</v>
      </c>
      <c r="E241" s="249">
        <v>12543796.640000001</v>
      </c>
      <c r="F241" s="95">
        <f t="shared" si="1"/>
        <v>98.411007085566169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-1109393</v>
      </c>
      <c r="E245" s="106">
        <f t="shared" si="45"/>
        <v>-1334153.5599999998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557339</v>
      </c>
      <c r="E246" s="106">
        <f t="shared" si="46"/>
        <v>910307.76</v>
      </c>
      <c r="F246" s="95">
        <f t="shared" si="1"/>
        <v>163.33107139460904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557339</v>
      </c>
      <c r="E247" s="249">
        <v>910307.76</v>
      </c>
      <c r="F247" s="95">
        <f t="shared" si="1"/>
        <v>163.33107139460904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1666732</v>
      </c>
      <c r="E250" s="106">
        <f t="shared" si="47"/>
        <v>2244461.3199999998</v>
      </c>
      <c r="F250" s="95">
        <f t="shared" si="1"/>
        <v>134.66240043390297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1666732</v>
      </c>
      <c r="E252" s="249">
        <v>2244461.3199999998</v>
      </c>
      <c r="F252" s="95">
        <f t="shared" si="1"/>
        <v>134.66240043390297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449627</v>
      </c>
      <c r="E255" s="249">
        <v>448333.44</v>
      </c>
      <c r="F255" s="95">
        <f t="shared" si="1"/>
        <v>99.712303754000544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445263</v>
      </c>
      <c r="E259" s="106">
        <f t="shared" si="49"/>
        <v>534249.68999999994</v>
      </c>
      <c r="F259" s="95">
        <f t="shared" si="1"/>
        <v>119.98519751248138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445263</v>
      </c>
      <c r="E260" s="250">
        <v>534249.68999999994</v>
      </c>
      <c r="F260" s="99">
        <f t="shared" si="1"/>
        <v>119.98519751248138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980</v>
      </c>
      <c r="E262" s="249">
        <v>979.9</v>
      </c>
      <c r="F262" s="95">
        <f t="shared" ref="F262:F322" si="50">IF(D262&gt;0,IF(E262/D262&gt;=100,"&gt;&gt;100",E262/D262*100),"-")</f>
        <v>99.989795918367335</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270291</v>
      </c>
      <c r="E264" s="249">
        <v>72320.92</v>
      </c>
      <c r="F264" s="95">
        <f t="shared" si="50"/>
        <v>26.756688162017973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144319</v>
      </c>
      <c r="E265" s="249">
        <v>263732.55</v>
      </c>
      <c r="F265" s="95">
        <f t="shared" si="50"/>
        <v>182.74277815117898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122124</v>
      </c>
      <c r="E268" s="249">
        <v>185217.17</v>
      </c>
      <c r="F268" s="95">
        <f t="shared" si="50"/>
        <v>151.6632029740264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0.45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1806</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1548495</v>
      </c>
      <c r="E288" s="249">
        <v>2076028.61</v>
      </c>
      <c r="F288" s="95">
        <f t="shared" si="50"/>
        <v>134.06750489991896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14128.9</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17675228</v>
      </c>
      <c r="E28" s="83">
        <f t="shared" si="6"/>
        <v>20561463.800000001</v>
      </c>
      <c r="F28" s="65">
        <f t="shared" si="1"/>
        <v>116.32927054745772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17675228</v>
      </c>
      <c r="E32" s="251">
        <v>20561463.800000001</v>
      </c>
      <c r="F32" s="65">
        <f t="shared" si="1"/>
        <v>116.32927054745772</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17675228</v>
      </c>
      <c r="E141" s="108">
        <f t="shared" si="28"/>
        <v>20561463.800000001</v>
      </c>
      <c r="F141" s="84">
        <f t="shared" si="1"/>
        <v>116.32927054745772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99653.69</v>
      </c>
      <c r="E5" s="109">
        <f t="shared" si="0"/>
        <v>134482.38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99653.69</v>
      </c>
      <c r="E22" s="110">
        <f t="shared" si="3"/>
        <v>134482.38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99653.69</v>
      </c>
      <c r="E23" s="110">
        <f t="shared" si="4"/>
        <v>10749.16</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96876.19</v>
      </c>
      <c r="E25" s="252">
        <v>10749.16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2777.5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123733.22</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123733.22</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1550300.95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21663133.879999999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21067667.209999997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13110764.199999999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7393146.8200000003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11123.4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552632.79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595466.67000000004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21123277.32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20541939.550000001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12705452.220000001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7302235.8700000001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11304.68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522946.78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581337.77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2090157.5099999979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2090157.5099999998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155071.91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1920956.7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14128.9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3197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Loborčec Ćurić</cp:lastModifiedBy>
  <cp:lastPrinted>2023-02-03T11:12:33Z</cp:lastPrinted>
  <dcterms:created xsi:type="dcterms:W3CDTF">2022-04-01T05:14:30Z</dcterms:created>
  <dcterms:modified xsi:type="dcterms:W3CDTF">2023-02-03T11:13:05Z</dcterms:modified>
</cp:coreProperties>
</file>